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25200" windowHeight="11790"/>
  </bookViews>
  <sheets>
    <sheet name="promet" sheetId="1" r:id="rId1"/>
    <sheet name="odseki" sheetId="2" r:id="rId2"/>
    <sheet name="graf_promet" sheetId="5" r:id="rId3"/>
    <sheet name="graf_prilivi" sheetId="3" r:id="rId4"/>
    <sheet name="graf_odlivi" sheetId="4" r:id="rId5"/>
  </sheets>
  <calcPr calcId="144525"/>
</workbook>
</file>

<file path=xl/calcChain.xml><?xml version="1.0" encoding="utf-8"?>
<calcChain xmlns="http://schemas.openxmlformats.org/spreadsheetml/2006/main">
  <c r="S18" i="2" l="1"/>
  <c r="O18" i="2"/>
  <c r="O11" i="2" l="1"/>
  <c r="O8" i="2" l="1"/>
  <c r="K4" i="2"/>
  <c r="J4" i="2"/>
  <c r="I4" i="2"/>
  <c r="H4" i="2"/>
  <c r="G4" i="2"/>
  <c r="F4" i="2"/>
  <c r="E4" i="2"/>
  <c r="D4" i="2"/>
  <c r="C4" i="2"/>
  <c r="K3" i="2"/>
  <c r="J3" i="2"/>
  <c r="I3" i="2"/>
  <c r="H3" i="2"/>
  <c r="G3" i="2"/>
  <c r="F3" i="2"/>
  <c r="E3" i="2"/>
  <c r="D3" i="2"/>
  <c r="C3" i="2"/>
  <c r="C21" i="2"/>
  <c r="C29" i="2" s="1"/>
  <c r="O6" i="2"/>
  <c r="O7" i="2"/>
  <c r="O9" i="2"/>
  <c r="O10" i="2"/>
  <c r="O12" i="2"/>
  <c r="O13" i="2"/>
  <c r="O14" i="2"/>
  <c r="O15" i="2"/>
  <c r="O16" i="2"/>
  <c r="O5" i="2"/>
  <c r="S13" i="2"/>
  <c r="S12" i="2"/>
  <c r="S11" i="2"/>
  <c r="S10" i="2"/>
  <c r="S9" i="2"/>
  <c r="S8" i="2"/>
  <c r="S7" i="2"/>
  <c r="S6" i="2"/>
  <c r="S5" i="2"/>
  <c r="C11" i="2"/>
  <c r="C10" i="2"/>
  <c r="Q3" i="1" l="1"/>
  <c r="Q4" i="1"/>
  <c r="Q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210" i="1"/>
  <c r="Q211" i="1"/>
  <c r="Q212" i="1"/>
  <c r="Q213" i="1"/>
  <c r="Q214" i="1"/>
  <c r="Q215" i="1"/>
  <c r="Q216" i="1"/>
  <c r="Q217" i="1"/>
  <c r="Q218" i="1"/>
  <c r="Q219" i="1"/>
  <c r="Q220" i="1"/>
  <c r="Q221" i="1"/>
  <c r="Q222" i="1"/>
  <c r="Q223" i="1"/>
  <c r="Q224" i="1"/>
  <c r="Q225" i="1"/>
  <c r="Q226" i="1"/>
  <c r="Q227" i="1"/>
  <c r="Q228" i="1"/>
  <c r="Q229" i="1"/>
  <c r="Q230" i="1"/>
  <c r="Q231" i="1"/>
  <c r="Q232" i="1"/>
  <c r="Q233" i="1"/>
  <c r="Q234" i="1"/>
  <c r="Q235" i="1"/>
  <c r="Q236" i="1"/>
  <c r="Q237" i="1"/>
  <c r="Q238" i="1"/>
  <c r="Q239" i="1"/>
  <c r="Q240" i="1"/>
  <c r="Q241" i="1"/>
  <c r="Q242" i="1"/>
  <c r="Q243" i="1"/>
  <c r="Q244" i="1"/>
  <c r="Q245" i="1"/>
  <c r="Q246" i="1"/>
  <c r="Q247" i="1"/>
  <c r="Q248" i="1"/>
  <c r="Q249" i="1"/>
  <c r="Q250" i="1"/>
  <c r="Q251" i="1"/>
  <c r="Q252" i="1"/>
  <c r="Q253" i="1"/>
  <c r="Q254" i="1"/>
  <c r="Q255" i="1"/>
  <c r="Q256" i="1"/>
  <c r="Q257" i="1"/>
  <c r="Q258" i="1"/>
  <c r="Q259" i="1"/>
  <c r="Q260" i="1"/>
  <c r="Q261" i="1"/>
  <c r="Q262" i="1"/>
  <c r="Q263" i="1"/>
  <c r="Q264" i="1"/>
  <c r="Q265" i="1"/>
  <c r="Q266" i="1"/>
  <c r="Q267" i="1"/>
  <c r="Q268" i="1"/>
  <c r="Q269" i="1"/>
  <c r="Q270" i="1"/>
  <c r="Q271" i="1"/>
  <c r="Q272" i="1"/>
  <c r="Q273" i="1"/>
  <c r="Q274" i="1"/>
  <c r="Q275" i="1"/>
  <c r="Q276" i="1"/>
  <c r="Q277" i="1"/>
  <c r="Q278" i="1"/>
  <c r="Q279" i="1"/>
  <c r="Q280" i="1"/>
  <c r="Q281" i="1"/>
  <c r="Q282" i="1"/>
  <c r="Q283" i="1"/>
  <c r="Q284" i="1"/>
  <c r="Q285" i="1"/>
  <c r="Q286" i="1"/>
  <c r="Q287" i="1"/>
  <c r="Q288" i="1"/>
  <c r="Q289" i="1"/>
  <c r="Q290" i="1"/>
  <c r="Q291" i="1"/>
  <c r="Q292" i="1"/>
  <c r="Q293" i="1"/>
  <c r="Q294" i="1"/>
  <c r="Q295" i="1"/>
  <c r="Q296" i="1"/>
  <c r="Q297" i="1"/>
  <c r="Q298" i="1"/>
  <c r="Q299" i="1"/>
  <c r="Q300" i="1"/>
  <c r="Q301" i="1"/>
  <c r="Q302" i="1"/>
  <c r="Q303" i="1"/>
  <c r="Q304" i="1"/>
  <c r="Q305" i="1"/>
  <c r="Q306" i="1"/>
  <c r="Q307" i="1"/>
  <c r="Q308" i="1"/>
  <c r="Q309" i="1"/>
  <c r="Q310" i="1"/>
  <c r="Q311" i="1"/>
  <c r="Q312" i="1"/>
  <c r="Q313" i="1"/>
  <c r="Q314" i="1"/>
  <c r="Q315" i="1"/>
  <c r="Q316" i="1"/>
  <c r="Q317" i="1"/>
  <c r="Q318" i="1"/>
  <c r="Q319" i="1"/>
  <c r="Q320" i="1"/>
  <c r="Q321" i="1"/>
  <c r="Q322" i="1"/>
  <c r="Q323" i="1"/>
  <c r="Q324" i="1"/>
  <c r="Q325" i="1"/>
  <c r="Q326" i="1"/>
  <c r="Q327" i="1"/>
  <c r="Q328" i="1"/>
  <c r="Q329" i="1"/>
  <c r="Q330" i="1"/>
  <c r="Q331" i="1"/>
  <c r="Q332" i="1"/>
  <c r="Q333" i="1"/>
  <c r="Q334" i="1"/>
  <c r="Q335" i="1"/>
  <c r="Q336" i="1"/>
  <c r="Q337" i="1"/>
  <c r="Q338" i="1"/>
  <c r="Q339" i="1"/>
  <c r="Q340" i="1"/>
  <c r="Q341" i="1"/>
  <c r="Q342" i="1"/>
  <c r="Q343" i="1"/>
  <c r="Q344" i="1"/>
  <c r="Q345" i="1"/>
  <c r="Q346" i="1"/>
  <c r="Q347" i="1"/>
  <c r="Q348" i="1"/>
  <c r="Q349" i="1"/>
  <c r="Q350" i="1"/>
  <c r="Q351" i="1"/>
  <c r="Q352" i="1"/>
  <c r="Q353" i="1"/>
  <c r="Q354" i="1"/>
  <c r="Q355" i="1"/>
  <c r="Q356" i="1"/>
  <c r="Q357" i="1"/>
  <c r="Q358" i="1"/>
  <c r="Q359" i="1"/>
  <c r="Q360" i="1"/>
  <c r="Q361" i="1"/>
  <c r="Q362" i="1"/>
  <c r="Q363" i="1"/>
  <c r="Q364" i="1"/>
  <c r="Q365" i="1"/>
  <c r="Q366" i="1"/>
  <c r="Q367" i="1"/>
  <c r="Q368" i="1"/>
  <c r="Q369" i="1"/>
  <c r="Q370" i="1"/>
  <c r="Q371" i="1"/>
  <c r="Q372" i="1"/>
  <c r="Q373" i="1"/>
  <c r="Q374" i="1"/>
  <c r="Q375" i="1"/>
  <c r="Q376" i="1"/>
  <c r="Q377" i="1"/>
  <c r="Q378" i="1"/>
  <c r="Q379" i="1"/>
  <c r="Q380" i="1"/>
  <c r="Q381" i="1"/>
  <c r="Q382" i="1"/>
  <c r="Q383" i="1"/>
  <c r="Q384" i="1"/>
  <c r="Q385" i="1"/>
  <c r="Q386" i="1"/>
  <c r="Q387" i="1"/>
  <c r="Q388" i="1"/>
  <c r="Q389" i="1"/>
  <c r="Q390" i="1"/>
  <c r="Q391" i="1"/>
  <c r="Q392" i="1"/>
  <c r="Q393" i="1"/>
  <c r="Q394" i="1"/>
  <c r="Q395" i="1"/>
  <c r="Q396" i="1"/>
  <c r="Q397" i="1"/>
  <c r="Q398" i="1"/>
  <c r="Q399" i="1"/>
  <c r="Q400" i="1"/>
  <c r="Q401" i="1"/>
  <c r="Q402" i="1"/>
  <c r="Q403" i="1"/>
  <c r="Q404" i="1"/>
  <c r="Q405" i="1"/>
  <c r="Q406" i="1"/>
  <c r="Q407" i="1"/>
  <c r="Q408" i="1"/>
  <c r="Q409" i="1"/>
  <c r="Q410" i="1"/>
  <c r="Q411" i="1"/>
  <c r="Q412" i="1"/>
  <c r="Q413" i="1"/>
  <c r="Q414" i="1"/>
  <c r="Q415" i="1"/>
  <c r="Q416" i="1"/>
  <c r="Q417" i="1"/>
  <c r="Q418" i="1"/>
  <c r="Q419" i="1"/>
  <c r="Q420" i="1"/>
  <c r="Q421" i="1"/>
  <c r="Q422" i="1"/>
  <c r="Q423" i="1"/>
  <c r="Q424" i="1"/>
  <c r="Q425" i="1"/>
  <c r="Q426" i="1"/>
  <c r="Q427" i="1"/>
  <c r="Q428" i="1"/>
  <c r="Q429" i="1"/>
  <c r="Q430" i="1"/>
  <c r="Q431" i="1"/>
  <c r="Q432" i="1"/>
  <c r="Q433" i="1"/>
  <c r="Q434" i="1"/>
  <c r="Q435" i="1"/>
  <c r="Q436" i="1"/>
  <c r="Q437" i="1"/>
  <c r="Q438" i="1"/>
  <c r="Q439" i="1"/>
  <c r="Q440" i="1"/>
  <c r="Q441" i="1"/>
  <c r="Q442" i="1"/>
  <c r="Q443" i="1"/>
  <c r="Q444" i="1"/>
  <c r="Q445" i="1"/>
  <c r="Q446" i="1"/>
  <c r="Q447" i="1"/>
  <c r="Q448" i="1"/>
  <c r="Q449" i="1"/>
  <c r="Q450" i="1"/>
  <c r="Q451" i="1"/>
  <c r="Q452" i="1"/>
  <c r="Q453" i="1"/>
  <c r="Q454" i="1"/>
  <c r="Q455" i="1"/>
  <c r="Q456" i="1"/>
  <c r="Q457" i="1"/>
  <c r="Q458" i="1"/>
  <c r="Q459" i="1"/>
  <c r="Q460" i="1"/>
  <c r="Q461" i="1"/>
  <c r="Q462" i="1"/>
  <c r="Q463" i="1"/>
  <c r="Q464" i="1"/>
  <c r="Q465" i="1"/>
  <c r="Q466" i="1"/>
  <c r="Q467" i="1"/>
  <c r="Q468" i="1"/>
  <c r="Q469" i="1"/>
  <c r="Q470" i="1"/>
  <c r="Q471" i="1"/>
  <c r="Q472" i="1"/>
  <c r="Q473" i="1"/>
  <c r="Q474" i="1"/>
  <c r="Q475" i="1"/>
  <c r="Q476" i="1"/>
  <c r="Q477" i="1"/>
  <c r="Q478" i="1"/>
  <c r="Q479" i="1"/>
  <c r="Q480" i="1"/>
  <c r="Q481" i="1"/>
  <c r="Q482" i="1"/>
  <c r="Q483" i="1"/>
  <c r="Q484" i="1"/>
  <c r="Q485" i="1"/>
  <c r="Q486" i="1"/>
  <c r="Q487" i="1"/>
  <c r="Q488" i="1"/>
  <c r="Q489" i="1"/>
  <c r="Q490" i="1"/>
  <c r="Q491" i="1"/>
  <c r="Q492" i="1"/>
  <c r="Q493" i="1"/>
  <c r="Q494" i="1"/>
  <c r="Q495" i="1"/>
  <c r="Q496" i="1"/>
  <c r="Q497" i="1"/>
  <c r="Q498" i="1"/>
  <c r="Q499" i="1"/>
  <c r="Q500" i="1"/>
  <c r="Q501" i="1"/>
  <c r="Q502" i="1"/>
  <c r="Q503" i="1"/>
  <c r="Q504" i="1"/>
  <c r="Q505" i="1"/>
  <c r="Q506" i="1"/>
  <c r="Q507" i="1"/>
  <c r="Q508" i="1"/>
  <c r="Q509" i="1"/>
  <c r="Q510" i="1"/>
  <c r="Q511" i="1"/>
  <c r="Q512" i="1"/>
  <c r="Q513" i="1"/>
  <c r="Q514" i="1"/>
  <c r="Q515" i="1"/>
  <c r="Q516" i="1"/>
  <c r="Q517" i="1"/>
  <c r="Q518" i="1"/>
  <c r="Q519" i="1"/>
  <c r="Q520" i="1"/>
  <c r="Q521" i="1"/>
  <c r="Q522" i="1"/>
  <c r="Q523" i="1"/>
  <c r="Q524" i="1"/>
  <c r="Q525" i="1"/>
  <c r="Q526" i="1"/>
  <c r="Q527" i="1"/>
  <c r="Q528" i="1"/>
  <c r="Q529" i="1"/>
  <c r="Q530" i="1"/>
  <c r="Q531" i="1"/>
  <c r="Q532" i="1"/>
  <c r="Q533" i="1"/>
  <c r="Q534" i="1"/>
  <c r="Q535" i="1"/>
  <c r="Q536" i="1"/>
  <c r="Q537" i="1"/>
  <c r="Q538" i="1"/>
  <c r="Q539" i="1"/>
  <c r="Q540" i="1"/>
  <c r="Q541" i="1"/>
  <c r="Q542" i="1"/>
  <c r="Q543" i="1"/>
  <c r="Q544" i="1"/>
  <c r="Q545" i="1"/>
  <c r="Q546" i="1"/>
  <c r="Q547" i="1"/>
  <c r="Q548" i="1"/>
  <c r="Q549" i="1"/>
  <c r="Q550" i="1"/>
  <c r="Q551" i="1"/>
  <c r="Q552" i="1"/>
  <c r="Q553" i="1"/>
  <c r="Q554" i="1"/>
  <c r="Q555" i="1"/>
  <c r="Q556" i="1"/>
  <c r="Q557" i="1"/>
  <c r="Q558" i="1"/>
  <c r="Q559" i="1"/>
  <c r="Q560" i="1"/>
  <c r="Q561" i="1"/>
  <c r="Q562" i="1"/>
  <c r="Q563" i="1"/>
  <c r="Q564" i="1"/>
  <c r="Q565" i="1"/>
  <c r="Q566" i="1"/>
  <c r="Q567" i="1"/>
  <c r="Q568" i="1"/>
  <c r="Q569" i="1"/>
  <c r="Q570" i="1"/>
  <c r="Q571" i="1"/>
  <c r="Q572" i="1"/>
  <c r="Q573" i="1"/>
  <c r="Q574" i="1"/>
  <c r="Q575" i="1"/>
  <c r="Q576" i="1"/>
  <c r="Q577" i="1"/>
  <c r="Q578" i="1"/>
  <c r="Q579" i="1"/>
  <c r="Q580" i="1"/>
  <c r="Q581" i="1"/>
  <c r="Q582" i="1"/>
  <c r="Q583" i="1"/>
  <c r="Q584" i="1"/>
  <c r="Q585" i="1"/>
  <c r="Q586" i="1"/>
  <c r="Q587" i="1"/>
  <c r="Q588" i="1"/>
  <c r="Q589" i="1"/>
  <c r="Q590" i="1"/>
  <c r="Q591" i="1"/>
  <c r="Q592" i="1"/>
  <c r="Q593" i="1"/>
  <c r="Q594" i="1"/>
  <c r="Q595" i="1"/>
  <c r="Q596" i="1"/>
  <c r="Q597" i="1"/>
  <c r="Q598" i="1"/>
  <c r="Q599" i="1"/>
  <c r="Q600" i="1"/>
  <c r="Q601" i="1"/>
  <c r="Q602" i="1"/>
  <c r="Q603" i="1"/>
  <c r="Q604" i="1"/>
  <c r="Q605" i="1"/>
  <c r="Q606" i="1"/>
  <c r="Q607" i="1"/>
  <c r="Q608" i="1"/>
  <c r="Q609" i="1"/>
  <c r="Q610" i="1"/>
  <c r="Q611" i="1"/>
  <c r="Q612" i="1"/>
  <c r="Q613" i="1"/>
  <c r="Q614" i="1"/>
  <c r="Q615" i="1"/>
  <c r="Q616" i="1"/>
  <c r="Q617" i="1"/>
  <c r="Q618" i="1"/>
  <c r="Q619" i="1"/>
  <c r="Q620" i="1"/>
  <c r="Q621" i="1"/>
  <c r="Q622" i="1"/>
  <c r="Q623" i="1"/>
  <c r="Q624" i="1"/>
  <c r="Q625" i="1"/>
  <c r="Q626" i="1"/>
  <c r="Q627" i="1"/>
  <c r="Q628" i="1"/>
  <c r="Q629" i="1"/>
  <c r="Q630" i="1"/>
  <c r="Q631" i="1"/>
  <c r="Q632" i="1"/>
  <c r="Q633" i="1"/>
  <c r="Q634" i="1"/>
  <c r="Q635" i="1"/>
  <c r="Q636" i="1"/>
  <c r="Q637" i="1"/>
  <c r="Q638" i="1"/>
  <c r="Q639" i="1"/>
  <c r="Q640" i="1"/>
  <c r="Q641" i="1"/>
  <c r="Q642" i="1"/>
  <c r="Q643" i="1"/>
  <c r="Q644" i="1"/>
  <c r="Q645" i="1"/>
  <c r="Q646" i="1"/>
  <c r="Q647" i="1"/>
  <c r="Q648" i="1"/>
  <c r="Q649" i="1"/>
  <c r="Q650" i="1"/>
  <c r="Q651" i="1"/>
  <c r="Q652" i="1"/>
  <c r="Q653" i="1"/>
  <c r="Q654" i="1"/>
  <c r="Q655" i="1"/>
  <c r="Q656" i="1"/>
  <c r="Q657" i="1"/>
  <c r="Q658" i="1"/>
  <c r="Q659" i="1"/>
  <c r="Q660" i="1"/>
  <c r="Q661" i="1"/>
  <c r="Q662" i="1"/>
  <c r="Q663" i="1"/>
  <c r="Q664" i="1"/>
  <c r="Q665" i="1"/>
  <c r="Q666" i="1"/>
  <c r="Q667" i="1"/>
  <c r="Q668" i="1"/>
  <c r="Q669" i="1"/>
  <c r="Q670" i="1"/>
  <c r="Q671" i="1"/>
  <c r="Q672" i="1"/>
  <c r="Q673" i="1"/>
  <c r="Q674" i="1"/>
  <c r="Q675" i="1"/>
  <c r="Q676" i="1"/>
  <c r="Q677" i="1"/>
  <c r="Q678" i="1"/>
  <c r="Q679" i="1"/>
  <c r="Q680" i="1"/>
  <c r="Q681" i="1"/>
  <c r="Q682" i="1"/>
  <c r="Q683" i="1"/>
  <c r="Q684" i="1"/>
  <c r="Q685" i="1"/>
  <c r="Q686" i="1"/>
  <c r="Q687" i="1"/>
  <c r="Q688" i="1"/>
  <c r="Q689" i="1"/>
  <c r="Q690" i="1"/>
  <c r="Q691" i="1"/>
  <c r="Q692" i="1"/>
  <c r="Q693" i="1"/>
  <c r="Q694" i="1"/>
  <c r="Q695" i="1"/>
  <c r="Q696" i="1"/>
  <c r="Q697" i="1"/>
  <c r="Q698" i="1"/>
  <c r="Q699" i="1"/>
  <c r="Q700" i="1"/>
  <c r="Q701" i="1"/>
  <c r="Q702" i="1"/>
  <c r="Q703" i="1"/>
  <c r="Q704" i="1"/>
  <c r="Q705" i="1"/>
  <c r="Q706" i="1"/>
  <c r="Q707" i="1"/>
  <c r="Q708" i="1"/>
  <c r="Q709" i="1"/>
  <c r="Q710" i="1"/>
  <c r="Q711" i="1"/>
  <c r="Q712" i="1"/>
  <c r="Q713" i="1"/>
  <c r="Q714" i="1"/>
  <c r="Q715" i="1"/>
  <c r="Q716" i="1"/>
  <c r="Q717" i="1"/>
  <c r="Q718" i="1"/>
  <c r="Q719" i="1"/>
  <c r="Q720" i="1"/>
  <c r="Q721" i="1"/>
  <c r="Q722" i="1"/>
  <c r="Q723" i="1"/>
  <c r="Q724" i="1"/>
  <c r="Q725" i="1"/>
  <c r="Q726" i="1"/>
  <c r="Q727" i="1"/>
  <c r="Q728" i="1"/>
  <c r="Q729" i="1"/>
  <c r="Q730" i="1"/>
  <c r="Q731" i="1"/>
  <c r="Q732" i="1"/>
  <c r="Q733" i="1"/>
  <c r="Q734" i="1"/>
  <c r="Q735" i="1"/>
  <c r="Q736" i="1"/>
  <c r="Q737" i="1"/>
  <c r="Q738" i="1"/>
  <c r="Q739" i="1"/>
  <c r="Q740" i="1"/>
  <c r="Q741" i="1"/>
  <c r="Q742" i="1"/>
  <c r="Q743" i="1"/>
  <c r="Q744" i="1"/>
  <c r="Q745" i="1"/>
  <c r="Q746" i="1"/>
  <c r="Q747" i="1"/>
  <c r="Q748" i="1"/>
  <c r="Q749" i="1"/>
  <c r="Q750" i="1"/>
  <c r="Q751" i="1"/>
  <c r="Q752" i="1"/>
  <c r="Q753" i="1"/>
  <c r="Q754" i="1"/>
  <c r="Q755" i="1"/>
  <c r="Q756" i="1"/>
  <c r="Q757" i="1"/>
  <c r="Q758" i="1"/>
  <c r="Q759" i="1"/>
  <c r="Q760" i="1"/>
  <c r="Q761" i="1"/>
  <c r="Q762" i="1"/>
  <c r="Q763" i="1"/>
  <c r="Q764" i="1"/>
  <c r="Q765" i="1"/>
  <c r="Q766" i="1"/>
  <c r="Q767" i="1"/>
  <c r="Q768" i="1"/>
  <c r="Q769" i="1"/>
  <c r="Q770" i="1"/>
  <c r="Q771" i="1"/>
  <c r="Q772" i="1"/>
  <c r="Q773" i="1"/>
  <c r="Q774" i="1"/>
  <c r="Q775" i="1"/>
  <c r="Q776" i="1"/>
  <c r="Q777" i="1"/>
  <c r="Q778" i="1"/>
  <c r="Q779" i="1"/>
  <c r="Q780" i="1"/>
  <c r="Q781" i="1"/>
  <c r="Q782" i="1"/>
  <c r="Q783" i="1"/>
  <c r="Q784" i="1"/>
  <c r="Q785" i="1"/>
  <c r="Q786" i="1"/>
  <c r="Q787" i="1"/>
  <c r="Q788" i="1"/>
  <c r="Q789" i="1"/>
  <c r="Q790" i="1"/>
  <c r="Q791" i="1"/>
  <c r="Q792" i="1"/>
  <c r="Q793" i="1"/>
  <c r="Q794" i="1"/>
  <c r="Q795" i="1"/>
  <c r="Q796" i="1"/>
  <c r="Q797" i="1"/>
  <c r="Q798" i="1"/>
  <c r="Q799" i="1"/>
  <c r="Q800" i="1"/>
  <c r="Q801" i="1"/>
  <c r="Q802" i="1"/>
  <c r="Q803" i="1"/>
  <c r="Q804" i="1"/>
  <c r="Q805" i="1"/>
  <c r="Q806" i="1"/>
  <c r="Q807" i="1"/>
  <c r="Q808" i="1"/>
  <c r="Q809" i="1"/>
  <c r="Q810" i="1"/>
  <c r="Q811" i="1"/>
  <c r="Q812" i="1"/>
  <c r="Q813" i="1"/>
  <c r="Q814" i="1"/>
  <c r="Q815" i="1"/>
  <c r="Q816" i="1"/>
  <c r="Q817" i="1"/>
  <c r="Q818" i="1"/>
  <c r="Q819" i="1"/>
  <c r="Q820" i="1"/>
  <c r="Q821" i="1"/>
  <c r="Q822" i="1"/>
  <c r="Q823" i="1"/>
  <c r="Q824" i="1"/>
  <c r="Q825" i="1"/>
  <c r="Q826" i="1"/>
  <c r="Q827" i="1"/>
  <c r="Q828" i="1"/>
  <c r="Q829" i="1"/>
  <c r="Q830" i="1"/>
  <c r="Q831" i="1"/>
  <c r="Q832" i="1"/>
  <c r="Q833" i="1"/>
  <c r="Q834" i="1"/>
  <c r="Q835" i="1"/>
  <c r="Q836" i="1"/>
  <c r="Q837" i="1"/>
  <c r="Q838" i="1"/>
  <c r="Q839" i="1"/>
  <c r="Q840" i="1"/>
  <c r="Q841" i="1"/>
  <c r="Q842" i="1"/>
  <c r="Q843" i="1"/>
  <c r="Q844" i="1"/>
  <c r="Q845" i="1"/>
  <c r="Q846" i="1"/>
  <c r="Q847" i="1"/>
  <c r="Q848" i="1"/>
  <c r="Q849" i="1"/>
  <c r="Q850" i="1"/>
  <c r="Q851" i="1"/>
  <c r="Q852" i="1"/>
  <c r="Q853" i="1"/>
  <c r="Q854" i="1"/>
  <c r="Q855" i="1"/>
  <c r="Q856" i="1"/>
  <c r="Q857" i="1"/>
  <c r="Q858" i="1"/>
  <c r="Q859" i="1"/>
  <c r="Q860" i="1"/>
  <c r="Q861" i="1"/>
  <c r="Q862" i="1"/>
  <c r="Q863" i="1"/>
  <c r="Q864" i="1"/>
  <c r="Q865" i="1"/>
  <c r="Q866" i="1"/>
  <c r="Q867" i="1"/>
  <c r="Q868" i="1"/>
  <c r="Q869" i="1"/>
  <c r="Q870" i="1"/>
  <c r="Q871" i="1"/>
  <c r="Q872" i="1"/>
  <c r="Q873" i="1"/>
  <c r="Q874" i="1"/>
  <c r="Q875" i="1"/>
  <c r="Q876" i="1"/>
  <c r="Q877" i="1"/>
  <c r="Q878" i="1"/>
  <c r="Q879" i="1"/>
  <c r="Q880" i="1"/>
  <c r="Q881" i="1"/>
  <c r="Q882" i="1"/>
  <c r="Q883" i="1"/>
  <c r="Q884" i="1"/>
  <c r="Q885" i="1"/>
  <c r="Q886" i="1"/>
  <c r="Q887" i="1"/>
  <c r="Q888" i="1"/>
  <c r="Q889" i="1"/>
  <c r="Q890" i="1"/>
  <c r="Q891" i="1"/>
  <c r="Q892" i="1"/>
  <c r="Q893" i="1"/>
  <c r="Q894" i="1"/>
  <c r="Q895" i="1"/>
  <c r="Q896" i="1"/>
  <c r="Q897" i="1"/>
  <c r="Q898" i="1"/>
  <c r="Q899" i="1"/>
  <c r="Q900" i="1"/>
  <c r="Q901" i="1"/>
  <c r="Q902" i="1"/>
  <c r="Q903" i="1"/>
  <c r="Q904" i="1"/>
  <c r="Q905" i="1"/>
  <c r="Q906" i="1"/>
  <c r="Q907" i="1"/>
  <c r="Q908" i="1"/>
  <c r="Q909" i="1"/>
  <c r="Q910" i="1"/>
  <c r="Q911" i="1"/>
  <c r="Q912" i="1"/>
  <c r="Q913" i="1"/>
  <c r="Q914" i="1"/>
  <c r="Q915" i="1"/>
  <c r="Q916" i="1"/>
  <c r="Q917" i="1"/>
  <c r="Q918" i="1"/>
  <c r="Q919" i="1"/>
  <c r="Q920" i="1"/>
  <c r="Q921" i="1"/>
  <c r="Q922" i="1"/>
  <c r="Q923" i="1"/>
  <c r="Q924" i="1"/>
  <c r="Q925" i="1"/>
  <c r="Q926" i="1"/>
  <c r="Q927" i="1"/>
  <c r="Q928" i="1"/>
  <c r="Q929" i="1"/>
  <c r="Q930" i="1"/>
  <c r="Q931" i="1"/>
  <c r="Q932" i="1"/>
  <c r="Q933" i="1"/>
  <c r="Q934" i="1"/>
  <c r="Q935" i="1"/>
  <c r="Q936" i="1"/>
  <c r="Q937" i="1"/>
  <c r="Q938" i="1"/>
  <c r="Q939" i="1"/>
  <c r="Q940" i="1"/>
  <c r="Q941" i="1"/>
  <c r="Q942" i="1"/>
  <c r="Q943" i="1"/>
  <c r="Q944" i="1"/>
  <c r="Q945" i="1"/>
  <c r="Q946" i="1"/>
  <c r="Q947" i="1"/>
  <c r="Q948" i="1"/>
  <c r="Q949" i="1"/>
  <c r="Q950" i="1"/>
  <c r="Q951" i="1"/>
  <c r="Q952" i="1"/>
  <c r="Q953" i="1"/>
  <c r="Q954" i="1"/>
  <c r="Q955" i="1"/>
  <c r="Q956" i="1"/>
  <c r="Q957" i="1"/>
  <c r="Q958" i="1"/>
  <c r="Q959" i="1"/>
  <c r="Q960" i="1"/>
  <c r="Q961" i="1"/>
  <c r="Q962" i="1"/>
  <c r="Q963" i="1"/>
  <c r="Q964" i="1"/>
  <c r="Q965" i="1"/>
  <c r="Q966" i="1"/>
  <c r="Q967" i="1"/>
  <c r="Q968" i="1"/>
  <c r="Q969" i="1"/>
  <c r="Q970" i="1"/>
  <c r="Q971" i="1"/>
  <c r="Q972" i="1"/>
  <c r="Q973" i="1"/>
  <c r="Q974" i="1"/>
  <c r="Q975" i="1"/>
  <c r="Q976" i="1"/>
  <c r="Q977" i="1"/>
  <c r="Q978" i="1"/>
  <c r="Q979" i="1"/>
  <c r="Q980" i="1"/>
  <c r="Q981" i="1"/>
  <c r="Q982" i="1"/>
  <c r="Q983" i="1"/>
  <c r="Q984" i="1"/>
  <c r="Q985" i="1"/>
  <c r="Q986" i="1"/>
  <c r="Q987" i="1"/>
  <c r="Q988" i="1"/>
  <c r="Q989" i="1"/>
  <c r="Q990" i="1"/>
  <c r="Q991" i="1"/>
  <c r="Q992" i="1"/>
  <c r="Q993" i="1"/>
  <c r="Q994" i="1"/>
  <c r="Q995" i="1"/>
  <c r="Q996" i="1"/>
  <c r="Q997" i="1"/>
  <c r="Q998" i="1"/>
  <c r="Q999" i="1"/>
  <c r="Q1000" i="1"/>
  <c r="Q1001" i="1"/>
  <c r="Q1002" i="1"/>
  <c r="Q1003" i="1"/>
  <c r="Q1004" i="1"/>
  <c r="Q1005" i="1"/>
  <c r="Q1006" i="1"/>
  <c r="Q1007" i="1"/>
  <c r="Q1008" i="1"/>
  <c r="Q1009" i="1"/>
  <c r="Q1010" i="1"/>
  <c r="Q1011" i="1"/>
  <c r="Q1012" i="1"/>
  <c r="Q1013" i="1"/>
  <c r="Q1014" i="1"/>
  <c r="Q1015" i="1"/>
  <c r="Q1016" i="1"/>
  <c r="Q1017" i="1"/>
  <c r="Q1018" i="1"/>
  <c r="Q1019" i="1"/>
  <c r="Q1020" i="1"/>
  <c r="Q1021" i="1"/>
  <c r="Q1022" i="1"/>
  <c r="Q1023" i="1"/>
  <c r="Q1024" i="1"/>
  <c r="Q1025" i="1"/>
  <c r="Q1026" i="1"/>
  <c r="Q1027" i="1"/>
  <c r="Q1028" i="1"/>
  <c r="Q1029" i="1"/>
  <c r="Q1030" i="1"/>
  <c r="Q1031" i="1"/>
  <c r="Q1032" i="1"/>
  <c r="Q1033" i="1"/>
  <c r="Q1034" i="1"/>
  <c r="Q1035" i="1"/>
  <c r="Q1036" i="1"/>
  <c r="Q1037" i="1"/>
  <c r="Q1038" i="1"/>
  <c r="Q1039" i="1"/>
  <c r="Q1040" i="1"/>
  <c r="Q1041" i="1"/>
  <c r="Q1042" i="1"/>
  <c r="Q1043" i="1"/>
  <c r="Q1044" i="1"/>
  <c r="Q1045" i="1"/>
  <c r="Q1046" i="1"/>
  <c r="Q2" i="1"/>
  <c r="P3" i="1"/>
  <c r="P4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2" i="1"/>
  <c r="O3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O1038" i="1"/>
  <c r="O1039" i="1"/>
  <c r="O1040" i="1"/>
  <c r="O1041" i="1"/>
  <c r="O1042" i="1"/>
  <c r="O1043" i="1"/>
  <c r="O1044" i="1"/>
  <c r="O1045" i="1"/>
  <c r="O1046" i="1"/>
  <c r="O2" i="1"/>
  <c r="Q1" i="1" l="1"/>
  <c r="O1" i="1"/>
  <c r="P1" i="1"/>
  <c r="N2" i="1"/>
  <c r="D5" i="2" l="1"/>
  <c r="E5" i="2"/>
  <c r="F5" i="2"/>
  <c r="G5" i="2"/>
  <c r="K5" i="2"/>
  <c r="C5" i="2"/>
  <c r="C6" i="2" l="1"/>
  <c r="I6" i="2"/>
  <c r="G6" i="2"/>
  <c r="J6" i="2"/>
  <c r="D6" i="2"/>
  <c r="H6" i="2"/>
  <c r="K6" i="2"/>
  <c r="F6" i="2"/>
  <c r="E6" i="2"/>
  <c r="C13" i="2"/>
  <c r="C15" i="2" s="1"/>
  <c r="M3" i="1" l="1"/>
  <c r="N3" i="1" s="1"/>
  <c r="M4" i="1" s="1"/>
  <c r="N4" i="1" s="1"/>
  <c r="M5" i="1" s="1"/>
  <c r="N5" i="1" s="1"/>
  <c r="M6" i="1" s="1"/>
  <c r="N6" i="1" s="1"/>
  <c r="M7" i="1" s="1"/>
  <c r="N7" i="1" s="1"/>
  <c r="M8" i="1" s="1"/>
  <c r="N8" i="1" s="1"/>
  <c r="M9" i="1" s="1"/>
  <c r="N9" i="1" s="1"/>
  <c r="M10" i="1" s="1"/>
  <c r="N10" i="1" s="1"/>
  <c r="M11" i="1" l="1"/>
  <c r="N11" i="1" s="1"/>
  <c r="M12" i="1" s="1"/>
  <c r="N12" i="1" s="1"/>
  <c r="M13" i="1" s="1"/>
  <c r="N13" i="1" s="1"/>
  <c r="M14" i="1" s="1"/>
  <c r="N14" i="1" s="1"/>
  <c r="M15" i="1" s="1"/>
  <c r="N15" i="1" s="1"/>
  <c r="M16" i="1" s="1"/>
  <c r="N16" i="1" s="1"/>
  <c r="M17" i="1" s="1"/>
  <c r="N17" i="1" s="1"/>
  <c r="M18" i="1" s="1"/>
  <c r="N18" i="1" s="1"/>
  <c r="M19" i="1" s="1"/>
  <c r="N19" i="1" s="1"/>
  <c r="M20" i="1" s="1"/>
  <c r="N20" i="1" s="1"/>
  <c r="M21" i="1" s="1"/>
  <c r="N21" i="1" s="1"/>
  <c r="M22" i="1" s="1"/>
  <c r="N22" i="1" s="1"/>
  <c r="M23" i="1" s="1"/>
  <c r="N23" i="1" s="1"/>
  <c r="M24" i="1" s="1"/>
  <c r="N24" i="1" s="1"/>
  <c r="M25" i="1" s="1"/>
  <c r="N25" i="1" s="1"/>
  <c r="M26" i="1" s="1"/>
  <c r="N26" i="1" s="1"/>
  <c r="M27" i="1" s="1"/>
  <c r="N27" i="1" s="1"/>
  <c r="M28" i="1" s="1"/>
  <c r="N28" i="1" s="1"/>
  <c r="M29" i="1" s="1"/>
  <c r="N29" i="1" s="1"/>
  <c r="M30" i="1" s="1"/>
  <c r="N30" i="1" s="1"/>
  <c r="M31" i="1" s="1"/>
  <c r="N31" i="1" s="1"/>
  <c r="M32" i="1" s="1"/>
  <c r="N32" i="1" s="1"/>
  <c r="M33" i="1" s="1"/>
  <c r="N33" i="1" s="1"/>
  <c r="M34" i="1" s="1"/>
  <c r="N34" i="1" s="1"/>
  <c r="M35" i="1" s="1"/>
  <c r="N35" i="1" s="1"/>
  <c r="M36" i="1" s="1"/>
  <c r="N36" i="1" s="1"/>
  <c r="M37" i="1" s="1"/>
  <c r="N37" i="1" s="1"/>
  <c r="M38" i="1" s="1"/>
  <c r="N38" i="1" s="1"/>
  <c r="M39" i="1" s="1"/>
  <c r="N39" i="1" s="1"/>
  <c r="M40" i="1" s="1"/>
  <c r="N40" i="1" s="1"/>
  <c r="M41" i="1" s="1"/>
  <c r="N41" i="1" s="1"/>
  <c r="M42" i="1" s="1"/>
  <c r="N42" i="1" s="1"/>
  <c r="M43" i="1" s="1"/>
  <c r="N43" i="1" s="1"/>
  <c r="M44" i="1" s="1"/>
  <c r="N44" i="1" s="1"/>
  <c r="M45" i="1" s="1"/>
  <c r="N45" i="1" s="1"/>
  <c r="M46" i="1" s="1"/>
  <c r="N46" i="1" s="1"/>
  <c r="M47" i="1" s="1"/>
  <c r="N47" i="1" s="1"/>
  <c r="M48" i="1" s="1"/>
  <c r="N48" i="1" s="1"/>
  <c r="M49" i="1" s="1"/>
  <c r="N49" i="1" s="1"/>
  <c r="M50" i="1" s="1"/>
  <c r="N50" i="1" s="1"/>
  <c r="M51" i="1" s="1"/>
  <c r="N51" i="1" s="1"/>
  <c r="M52" i="1" s="1"/>
  <c r="N52" i="1" s="1"/>
  <c r="M53" i="1" s="1"/>
  <c r="N53" i="1" s="1"/>
  <c r="M54" i="1" s="1"/>
  <c r="N54" i="1" s="1"/>
  <c r="M55" i="1" s="1"/>
  <c r="N55" i="1" s="1"/>
  <c r="M56" i="1" s="1"/>
  <c r="N56" i="1" s="1"/>
  <c r="M57" i="1" s="1"/>
  <c r="N57" i="1" s="1"/>
  <c r="M58" i="1" s="1"/>
  <c r="N58" i="1" s="1"/>
  <c r="M59" i="1" s="1"/>
  <c r="N59" i="1" s="1"/>
  <c r="M60" i="1" s="1"/>
  <c r="N60" i="1" s="1"/>
  <c r="M61" i="1" s="1"/>
  <c r="N61" i="1" s="1"/>
  <c r="M62" i="1" s="1"/>
  <c r="N62" i="1" s="1"/>
  <c r="M63" i="1" s="1"/>
  <c r="N63" i="1" s="1"/>
  <c r="M64" i="1" s="1"/>
  <c r="N64" i="1" s="1"/>
  <c r="M65" i="1" s="1"/>
  <c r="N65" i="1" s="1"/>
  <c r="M66" i="1" s="1"/>
  <c r="N66" i="1" s="1"/>
  <c r="M67" i="1" s="1"/>
  <c r="N67" i="1" s="1"/>
  <c r="M68" i="1" s="1"/>
  <c r="N68" i="1" s="1"/>
  <c r="M69" i="1" s="1"/>
  <c r="N69" i="1" s="1"/>
  <c r="M70" i="1" s="1"/>
  <c r="N70" i="1" s="1"/>
  <c r="M71" i="1" s="1"/>
  <c r="N71" i="1" s="1"/>
  <c r="M72" i="1" s="1"/>
  <c r="N72" i="1" s="1"/>
  <c r="M73" i="1" s="1"/>
  <c r="N73" i="1" s="1"/>
  <c r="M74" i="1" s="1"/>
  <c r="N74" i="1" s="1"/>
  <c r="M75" i="1" s="1"/>
  <c r="N75" i="1" s="1"/>
  <c r="M76" i="1" s="1"/>
  <c r="N76" i="1" s="1"/>
  <c r="M77" i="1" s="1"/>
  <c r="N77" i="1" s="1"/>
  <c r="M78" i="1" s="1"/>
  <c r="N78" i="1" s="1"/>
  <c r="M79" i="1" s="1"/>
  <c r="N79" i="1" s="1"/>
  <c r="M80" i="1" s="1"/>
  <c r="N80" i="1" s="1"/>
  <c r="M81" i="1" s="1"/>
  <c r="N81" i="1" s="1"/>
  <c r="M82" i="1" s="1"/>
  <c r="N82" i="1" s="1"/>
  <c r="M83" i="1" s="1"/>
  <c r="N83" i="1" s="1"/>
  <c r="M84" i="1" s="1"/>
  <c r="N84" i="1" s="1"/>
  <c r="M85" i="1" s="1"/>
  <c r="N85" i="1" s="1"/>
  <c r="M86" i="1" s="1"/>
  <c r="N86" i="1" s="1"/>
  <c r="M87" i="1" s="1"/>
  <c r="N87" i="1" s="1"/>
  <c r="M88" i="1" s="1"/>
  <c r="N88" i="1" s="1"/>
  <c r="M89" i="1" s="1"/>
  <c r="N89" i="1" s="1"/>
  <c r="M90" i="1" s="1"/>
  <c r="N90" i="1" s="1"/>
  <c r="M91" i="1" s="1"/>
  <c r="N91" i="1" s="1"/>
  <c r="M92" i="1" s="1"/>
  <c r="N92" i="1" s="1"/>
  <c r="M93" i="1" s="1"/>
  <c r="N93" i="1" s="1"/>
  <c r="M94" i="1" s="1"/>
  <c r="N94" i="1" s="1"/>
  <c r="M95" i="1" s="1"/>
  <c r="N95" i="1" s="1"/>
  <c r="M96" i="1" s="1"/>
  <c r="N96" i="1" s="1"/>
  <c r="M97" i="1" s="1"/>
  <c r="N97" i="1" s="1"/>
  <c r="M98" i="1" s="1"/>
  <c r="N98" i="1" s="1"/>
  <c r="M99" i="1" s="1"/>
  <c r="N99" i="1" s="1"/>
  <c r="M100" i="1" s="1"/>
  <c r="N100" i="1" s="1"/>
  <c r="M101" i="1" s="1"/>
  <c r="N101" i="1" s="1"/>
  <c r="M102" i="1" s="1"/>
  <c r="N102" i="1" s="1"/>
  <c r="M103" i="1" s="1"/>
  <c r="N103" i="1" s="1"/>
  <c r="M104" i="1" s="1"/>
  <c r="N104" i="1" s="1"/>
  <c r="M105" i="1" s="1"/>
  <c r="N105" i="1" s="1"/>
  <c r="M106" i="1" s="1"/>
  <c r="N106" i="1" s="1"/>
  <c r="M107" i="1" s="1"/>
  <c r="N107" i="1" s="1"/>
  <c r="M108" i="1" s="1"/>
  <c r="N108" i="1" s="1"/>
  <c r="M109" i="1" s="1"/>
  <c r="N109" i="1" s="1"/>
  <c r="M110" i="1" s="1"/>
  <c r="N110" i="1" s="1"/>
  <c r="M111" i="1" s="1"/>
  <c r="N111" i="1" s="1"/>
  <c r="M112" i="1" s="1"/>
  <c r="N112" i="1" s="1"/>
  <c r="M113" i="1" s="1"/>
  <c r="N113" i="1" s="1"/>
  <c r="M114" i="1" s="1"/>
  <c r="N114" i="1" s="1"/>
  <c r="M115" i="1" s="1"/>
  <c r="N115" i="1" s="1"/>
  <c r="M116" i="1" s="1"/>
  <c r="N116" i="1" s="1"/>
  <c r="M117" i="1" s="1"/>
  <c r="N117" i="1" s="1"/>
  <c r="M118" i="1" s="1"/>
  <c r="N118" i="1" s="1"/>
  <c r="M119" i="1" s="1"/>
  <c r="N119" i="1" s="1"/>
  <c r="M120" i="1" s="1"/>
  <c r="N120" i="1" s="1"/>
  <c r="M121" i="1" s="1"/>
  <c r="N121" i="1" s="1"/>
  <c r="M122" i="1" s="1"/>
  <c r="N122" i="1" s="1"/>
  <c r="M123" i="1" s="1"/>
  <c r="N123" i="1" s="1"/>
  <c r="M124" i="1" s="1"/>
  <c r="N124" i="1" s="1"/>
  <c r="M125" i="1" s="1"/>
  <c r="N125" i="1" s="1"/>
  <c r="M126" i="1" s="1"/>
  <c r="N126" i="1" s="1"/>
  <c r="M127" i="1" s="1"/>
  <c r="N127" i="1" s="1"/>
  <c r="M128" i="1" s="1"/>
  <c r="N128" i="1" s="1"/>
  <c r="M129" i="1" s="1"/>
  <c r="N129" i="1" s="1"/>
  <c r="M130" i="1" s="1"/>
  <c r="N130" i="1" s="1"/>
  <c r="M131" i="1" s="1"/>
  <c r="N131" i="1" s="1"/>
  <c r="M132" i="1" s="1"/>
  <c r="N132" i="1" s="1"/>
  <c r="M133" i="1" s="1"/>
  <c r="N133" i="1" s="1"/>
  <c r="M134" i="1" s="1"/>
  <c r="N134" i="1" s="1"/>
  <c r="M135" i="1" s="1"/>
  <c r="N135" i="1" s="1"/>
  <c r="M136" i="1" s="1"/>
  <c r="N136" i="1" s="1"/>
  <c r="M137" i="1" s="1"/>
  <c r="N137" i="1" s="1"/>
  <c r="M138" i="1" s="1"/>
  <c r="N138" i="1" s="1"/>
  <c r="M139" i="1" s="1"/>
  <c r="N139" i="1" s="1"/>
  <c r="M140" i="1" s="1"/>
  <c r="N140" i="1" s="1"/>
  <c r="M141" i="1" s="1"/>
  <c r="N141" i="1" s="1"/>
  <c r="M142" i="1" s="1"/>
  <c r="N142" i="1" s="1"/>
  <c r="M143" i="1" s="1"/>
  <c r="N143" i="1" s="1"/>
  <c r="M144" i="1" s="1"/>
  <c r="N144" i="1" s="1"/>
  <c r="M145" i="1" s="1"/>
  <c r="N145" i="1" s="1"/>
  <c r="M146" i="1" s="1"/>
  <c r="N146" i="1" s="1"/>
  <c r="M147" i="1" s="1"/>
  <c r="N147" i="1" s="1"/>
  <c r="M148" i="1" s="1"/>
  <c r="N148" i="1" s="1"/>
  <c r="M149" i="1" s="1"/>
  <c r="N149" i="1" s="1"/>
  <c r="M150" i="1" s="1"/>
  <c r="N150" i="1" s="1"/>
  <c r="M151" i="1" s="1"/>
  <c r="N151" i="1" s="1"/>
  <c r="M152" i="1" s="1"/>
  <c r="N152" i="1" s="1"/>
  <c r="M153" i="1" s="1"/>
  <c r="N153" i="1" s="1"/>
  <c r="M154" i="1" s="1"/>
  <c r="N154" i="1" s="1"/>
  <c r="M155" i="1" s="1"/>
  <c r="N155" i="1" s="1"/>
  <c r="M156" i="1" s="1"/>
  <c r="N156" i="1" s="1"/>
  <c r="M157" i="1" s="1"/>
  <c r="N157" i="1" s="1"/>
  <c r="M158" i="1" s="1"/>
  <c r="N158" i="1" s="1"/>
  <c r="M159" i="1" s="1"/>
  <c r="N159" i="1" s="1"/>
  <c r="M160" i="1" s="1"/>
  <c r="N160" i="1" s="1"/>
  <c r="M161" i="1" s="1"/>
  <c r="N161" i="1" s="1"/>
  <c r="M162" i="1" s="1"/>
  <c r="N162" i="1" s="1"/>
  <c r="M163" i="1" s="1"/>
  <c r="N163" i="1" s="1"/>
  <c r="M164" i="1" s="1"/>
  <c r="N164" i="1" s="1"/>
  <c r="M165" i="1" s="1"/>
  <c r="N165" i="1" s="1"/>
  <c r="M166" i="1" s="1"/>
  <c r="N166" i="1" s="1"/>
  <c r="M167" i="1" s="1"/>
  <c r="N167" i="1" s="1"/>
  <c r="M168" i="1" s="1"/>
  <c r="N168" i="1" s="1"/>
  <c r="M169" i="1" s="1"/>
  <c r="N169" i="1" s="1"/>
  <c r="M170" i="1" s="1"/>
  <c r="N170" i="1" s="1"/>
  <c r="M171" i="1" s="1"/>
  <c r="N171" i="1" s="1"/>
  <c r="M172" i="1" s="1"/>
  <c r="N172" i="1" s="1"/>
  <c r="M173" i="1" s="1"/>
  <c r="N173" i="1" s="1"/>
  <c r="M174" i="1" s="1"/>
  <c r="N174" i="1" s="1"/>
  <c r="M175" i="1" s="1"/>
  <c r="N175" i="1" s="1"/>
  <c r="M176" i="1" s="1"/>
  <c r="N176" i="1" s="1"/>
  <c r="M177" i="1" s="1"/>
  <c r="N177" i="1" s="1"/>
  <c r="M178" i="1" s="1"/>
  <c r="N178" i="1" s="1"/>
  <c r="M179" i="1" s="1"/>
  <c r="N179" i="1" s="1"/>
  <c r="M180" i="1" s="1"/>
  <c r="N180" i="1" s="1"/>
  <c r="M181" i="1" s="1"/>
  <c r="N181" i="1" s="1"/>
  <c r="M182" i="1" s="1"/>
  <c r="N182" i="1" s="1"/>
  <c r="M183" i="1" s="1"/>
  <c r="N183" i="1" s="1"/>
  <c r="M184" i="1" s="1"/>
  <c r="N184" i="1" s="1"/>
  <c r="M185" i="1" s="1"/>
  <c r="N185" i="1" s="1"/>
  <c r="M186" i="1" s="1"/>
  <c r="N186" i="1" s="1"/>
  <c r="M187" i="1" s="1"/>
  <c r="N187" i="1" s="1"/>
  <c r="M188" i="1" s="1"/>
  <c r="N188" i="1" s="1"/>
  <c r="M189" i="1" s="1"/>
  <c r="N189" i="1" s="1"/>
  <c r="M190" i="1" s="1"/>
  <c r="N190" i="1" s="1"/>
  <c r="M191" i="1" s="1"/>
  <c r="N191" i="1" s="1"/>
  <c r="M192" i="1" s="1"/>
  <c r="N192" i="1" s="1"/>
  <c r="M193" i="1" s="1"/>
  <c r="N193" i="1" s="1"/>
  <c r="M194" i="1" s="1"/>
  <c r="N194" i="1" s="1"/>
  <c r="M195" i="1" s="1"/>
  <c r="N195" i="1" s="1"/>
  <c r="M196" i="1" s="1"/>
  <c r="N196" i="1" s="1"/>
  <c r="M197" i="1" s="1"/>
  <c r="N197" i="1" s="1"/>
  <c r="M198" i="1" s="1"/>
  <c r="N198" i="1" s="1"/>
  <c r="M199" i="1" s="1"/>
  <c r="N199" i="1" s="1"/>
  <c r="M200" i="1" s="1"/>
  <c r="N200" i="1" s="1"/>
  <c r="M201" i="1" s="1"/>
  <c r="N201" i="1" s="1"/>
  <c r="M202" i="1" s="1"/>
  <c r="N202" i="1" s="1"/>
  <c r="M203" i="1" s="1"/>
  <c r="N203" i="1" s="1"/>
  <c r="M204" i="1" s="1"/>
  <c r="N204" i="1" s="1"/>
  <c r="M205" i="1" s="1"/>
  <c r="N205" i="1" s="1"/>
  <c r="M206" i="1" s="1"/>
  <c r="N206" i="1" s="1"/>
  <c r="M207" i="1" s="1"/>
  <c r="N207" i="1" s="1"/>
  <c r="M208" i="1" s="1"/>
  <c r="N208" i="1" s="1"/>
  <c r="M209" i="1" s="1"/>
  <c r="N209" i="1" s="1"/>
  <c r="M210" i="1" s="1"/>
  <c r="N210" i="1" s="1"/>
  <c r="M211" i="1" s="1"/>
  <c r="N211" i="1" s="1"/>
  <c r="M212" i="1" s="1"/>
  <c r="N212" i="1" s="1"/>
  <c r="M213" i="1" s="1"/>
  <c r="N213" i="1" s="1"/>
  <c r="M214" i="1" s="1"/>
  <c r="N214" i="1" s="1"/>
  <c r="M215" i="1" s="1"/>
  <c r="N215" i="1" s="1"/>
  <c r="M216" i="1" s="1"/>
  <c r="N216" i="1" s="1"/>
  <c r="M217" i="1" s="1"/>
  <c r="N217" i="1" s="1"/>
  <c r="M218" i="1" s="1"/>
  <c r="N218" i="1" s="1"/>
  <c r="M219" i="1" s="1"/>
  <c r="N219" i="1" s="1"/>
  <c r="M220" i="1" s="1"/>
  <c r="N220" i="1" s="1"/>
  <c r="M221" i="1" s="1"/>
  <c r="N221" i="1" s="1"/>
  <c r="M222" i="1" s="1"/>
  <c r="N222" i="1" s="1"/>
  <c r="M223" i="1" s="1"/>
  <c r="N223" i="1" s="1"/>
  <c r="M224" i="1" s="1"/>
  <c r="N224" i="1" s="1"/>
  <c r="M225" i="1" s="1"/>
  <c r="N225" i="1" s="1"/>
  <c r="M226" i="1" s="1"/>
  <c r="N226" i="1" s="1"/>
  <c r="M227" i="1" s="1"/>
  <c r="N227" i="1" s="1"/>
  <c r="M228" i="1" s="1"/>
  <c r="N228" i="1" s="1"/>
  <c r="M229" i="1" s="1"/>
  <c r="N229" i="1" s="1"/>
  <c r="M230" i="1" s="1"/>
  <c r="N230" i="1" s="1"/>
  <c r="M231" i="1" s="1"/>
  <c r="N231" i="1" s="1"/>
  <c r="M232" i="1" s="1"/>
  <c r="N232" i="1" s="1"/>
  <c r="M233" i="1" s="1"/>
  <c r="N233" i="1" s="1"/>
  <c r="M234" i="1" s="1"/>
  <c r="N234" i="1" s="1"/>
  <c r="M235" i="1" s="1"/>
  <c r="N235" i="1" s="1"/>
  <c r="M236" i="1" s="1"/>
  <c r="N236" i="1" s="1"/>
  <c r="M237" i="1" s="1"/>
  <c r="N237" i="1" s="1"/>
  <c r="M238" i="1" s="1"/>
  <c r="N238" i="1" s="1"/>
  <c r="M239" i="1" s="1"/>
  <c r="N239" i="1" s="1"/>
  <c r="M240" i="1" s="1"/>
  <c r="N240" i="1" s="1"/>
  <c r="M241" i="1" s="1"/>
  <c r="N241" i="1" s="1"/>
  <c r="M242" i="1" s="1"/>
  <c r="N242" i="1" s="1"/>
  <c r="M243" i="1" s="1"/>
  <c r="N243" i="1" s="1"/>
  <c r="M244" i="1" s="1"/>
  <c r="N244" i="1" s="1"/>
  <c r="M245" i="1" s="1"/>
  <c r="N245" i="1" s="1"/>
  <c r="M246" i="1" s="1"/>
  <c r="N246" i="1" s="1"/>
  <c r="M247" i="1" s="1"/>
  <c r="N247" i="1" s="1"/>
  <c r="M248" i="1" s="1"/>
  <c r="N248" i="1" s="1"/>
  <c r="M249" i="1" s="1"/>
  <c r="N249" i="1" s="1"/>
  <c r="M250" i="1" s="1"/>
  <c r="N250" i="1" s="1"/>
  <c r="M251" i="1" s="1"/>
  <c r="N251" i="1" s="1"/>
  <c r="M252" i="1" s="1"/>
  <c r="N252" i="1" s="1"/>
  <c r="M253" i="1" s="1"/>
  <c r="N253" i="1" s="1"/>
  <c r="M254" i="1" s="1"/>
  <c r="N254" i="1" s="1"/>
  <c r="M255" i="1" s="1"/>
  <c r="N255" i="1" s="1"/>
  <c r="M256" i="1" s="1"/>
  <c r="N256" i="1" s="1"/>
  <c r="M257" i="1" s="1"/>
  <c r="N257" i="1" s="1"/>
  <c r="M258" i="1" s="1"/>
  <c r="N258" i="1" s="1"/>
  <c r="M259" i="1" s="1"/>
  <c r="N259" i="1" s="1"/>
  <c r="M260" i="1" s="1"/>
  <c r="N260" i="1" s="1"/>
  <c r="M261" i="1" s="1"/>
  <c r="N261" i="1" s="1"/>
  <c r="M262" i="1" s="1"/>
  <c r="N262" i="1" s="1"/>
  <c r="M263" i="1" s="1"/>
  <c r="N263" i="1" s="1"/>
  <c r="M264" i="1" s="1"/>
  <c r="N264" i="1" s="1"/>
  <c r="M265" i="1" s="1"/>
  <c r="N265" i="1" s="1"/>
  <c r="M266" i="1" s="1"/>
  <c r="N266" i="1" s="1"/>
  <c r="M267" i="1" s="1"/>
  <c r="N267" i="1" s="1"/>
  <c r="M268" i="1" s="1"/>
  <c r="N268" i="1" s="1"/>
  <c r="M269" i="1" s="1"/>
  <c r="N269" i="1" s="1"/>
  <c r="M270" i="1" s="1"/>
  <c r="N270" i="1" s="1"/>
  <c r="M271" i="1" s="1"/>
  <c r="N271" i="1" s="1"/>
  <c r="M272" i="1" s="1"/>
  <c r="N272" i="1" s="1"/>
  <c r="M273" i="1" s="1"/>
  <c r="N273" i="1" s="1"/>
  <c r="M274" i="1" s="1"/>
  <c r="N274" i="1" s="1"/>
  <c r="M275" i="1" s="1"/>
  <c r="N275" i="1" s="1"/>
  <c r="M276" i="1" s="1"/>
  <c r="N276" i="1" s="1"/>
  <c r="M277" i="1" s="1"/>
  <c r="N277" i="1" s="1"/>
  <c r="M278" i="1" s="1"/>
  <c r="N278" i="1" s="1"/>
  <c r="M279" i="1" s="1"/>
  <c r="N279" i="1" s="1"/>
  <c r="M280" i="1" s="1"/>
  <c r="N280" i="1" s="1"/>
  <c r="M281" i="1" s="1"/>
  <c r="N281" i="1" s="1"/>
  <c r="M282" i="1" s="1"/>
  <c r="N282" i="1" s="1"/>
  <c r="M283" i="1" s="1"/>
  <c r="N283" i="1" s="1"/>
  <c r="M284" i="1" s="1"/>
  <c r="N284" i="1" s="1"/>
  <c r="M285" i="1" s="1"/>
  <c r="N285" i="1" s="1"/>
  <c r="M286" i="1" s="1"/>
  <c r="N286" i="1" s="1"/>
  <c r="M287" i="1" s="1"/>
  <c r="N287" i="1" s="1"/>
  <c r="M288" i="1" s="1"/>
  <c r="N288" i="1" s="1"/>
  <c r="M289" i="1" s="1"/>
  <c r="N289" i="1" s="1"/>
  <c r="M290" i="1" s="1"/>
  <c r="N290" i="1" s="1"/>
  <c r="M291" i="1" s="1"/>
  <c r="N291" i="1" s="1"/>
  <c r="M292" i="1" s="1"/>
  <c r="N292" i="1" s="1"/>
  <c r="M293" i="1" s="1"/>
  <c r="N293" i="1" s="1"/>
  <c r="M294" i="1" s="1"/>
  <c r="N294" i="1" s="1"/>
  <c r="M295" i="1" s="1"/>
  <c r="N295" i="1" s="1"/>
  <c r="M296" i="1" s="1"/>
  <c r="N296" i="1" s="1"/>
  <c r="M297" i="1" s="1"/>
  <c r="N297" i="1" s="1"/>
  <c r="M298" i="1" s="1"/>
  <c r="N298" i="1" s="1"/>
  <c r="M299" i="1" s="1"/>
  <c r="N299" i="1" s="1"/>
  <c r="M300" i="1" s="1"/>
  <c r="N300" i="1" s="1"/>
  <c r="M301" i="1" s="1"/>
  <c r="N301" i="1" s="1"/>
  <c r="M302" i="1" s="1"/>
  <c r="N302" i="1" s="1"/>
  <c r="M303" i="1" s="1"/>
  <c r="N303" i="1" s="1"/>
  <c r="M304" i="1" s="1"/>
  <c r="N304" i="1" s="1"/>
  <c r="M305" i="1" s="1"/>
  <c r="N305" i="1" s="1"/>
  <c r="M306" i="1" s="1"/>
  <c r="N306" i="1" s="1"/>
  <c r="M307" i="1" s="1"/>
  <c r="N307" i="1" s="1"/>
  <c r="M308" i="1" s="1"/>
  <c r="N308" i="1" s="1"/>
  <c r="M309" i="1" s="1"/>
  <c r="N309" i="1" s="1"/>
  <c r="M310" i="1" s="1"/>
  <c r="N310" i="1" s="1"/>
  <c r="M311" i="1" s="1"/>
  <c r="N311" i="1" s="1"/>
  <c r="M312" i="1" s="1"/>
  <c r="N312" i="1" s="1"/>
  <c r="M313" i="1" s="1"/>
  <c r="N313" i="1" s="1"/>
  <c r="M314" i="1" s="1"/>
  <c r="N314" i="1" s="1"/>
  <c r="M315" i="1" s="1"/>
  <c r="N315" i="1" s="1"/>
  <c r="M316" i="1" s="1"/>
  <c r="N316" i="1" s="1"/>
  <c r="M317" i="1" s="1"/>
  <c r="N317" i="1" s="1"/>
  <c r="M318" i="1" s="1"/>
  <c r="N318" i="1" s="1"/>
  <c r="M319" i="1" s="1"/>
  <c r="N319" i="1" s="1"/>
  <c r="M320" i="1" s="1"/>
  <c r="N320" i="1" s="1"/>
  <c r="M321" i="1" s="1"/>
  <c r="N321" i="1" s="1"/>
  <c r="M322" i="1" s="1"/>
  <c r="N322" i="1" s="1"/>
  <c r="M323" i="1" s="1"/>
  <c r="N323" i="1" s="1"/>
  <c r="M324" i="1" s="1"/>
  <c r="N324" i="1" s="1"/>
  <c r="M325" i="1" s="1"/>
  <c r="N325" i="1" s="1"/>
  <c r="M326" i="1" s="1"/>
  <c r="N326" i="1" s="1"/>
  <c r="M327" i="1" s="1"/>
  <c r="N327" i="1" s="1"/>
  <c r="M328" i="1" s="1"/>
  <c r="N328" i="1" s="1"/>
  <c r="M329" i="1" s="1"/>
  <c r="N329" i="1" s="1"/>
  <c r="M330" i="1" s="1"/>
  <c r="N330" i="1" s="1"/>
  <c r="M331" i="1" s="1"/>
  <c r="N331" i="1" s="1"/>
  <c r="M332" i="1" s="1"/>
  <c r="N332" i="1" s="1"/>
  <c r="M333" i="1" s="1"/>
  <c r="N333" i="1" s="1"/>
  <c r="M334" i="1" s="1"/>
  <c r="N334" i="1" s="1"/>
  <c r="M335" i="1" s="1"/>
  <c r="N335" i="1" s="1"/>
  <c r="M336" i="1" s="1"/>
  <c r="N336" i="1" s="1"/>
  <c r="M337" i="1" s="1"/>
  <c r="N337" i="1" s="1"/>
  <c r="M338" i="1" s="1"/>
  <c r="N338" i="1" s="1"/>
  <c r="M339" i="1" s="1"/>
  <c r="N339" i="1" s="1"/>
  <c r="M340" i="1" s="1"/>
  <c r="N340" i="1" s="1"/>
  <c r="M341" i="1" s="1"/>
  <c r="N341" i="1" s="1"/>
  <c r="M342" i="1" s="1"/>
  <c r="N342" i="1" s="1"/>
  <c r="M343" i="1" s="1"/>
  <c r="N343" i="1" s="1"/>
  <c r="M344" i="1" s="1"/>
  <c r="N344" i="1" s="1"/>
  <c r="M345" i="1" s="1"/>
  <c r="N345" i="1" s="1"/>
  <c r="M346" i="1" s="1"/>
  <c r="N346" i="1" s="1"/>
  <c r="M347" i="1" s="1"/>
  <c r="N347" i="1" s="1"/>
  <c r="M348" i="1" s="1"/>
  <c r="N348" i="1" s="1"/>
  <c r="M349" i="1" s="1"/>
  <c r="N349" i="1" s="1"/>
  <c r="M350" i="1" s="1"/>
  <c r="N350" i="1" s="1"/>
  <c r="M351" i="1" s="1"/>
  <c r="N351" i="1" s="1"/>
  <c r="M352" i="1" s="1"/>
  <c r="N352" i="1" s="1"/>
  <c r="M353" i="1" s="1"/>
  <c r="N353" i="1" s="1"/>
  <c r="M354" i="1" s="1"/>
  <c r="N354" i="1" s="1"/>
  <c r="M355" i="1" s="1"/>
  <c r="N355" i="1" s="1"/>
  <c r="M356" i="1" s="1"/>
  <c r="N356" i="1" s="1"/>
  <c r="M357" i="1" s="1"/>
  <c r="N357" i="1" s="1"/>
  <c r="M358" i="1" s="1"/>
  <c r="N358" i="1" s="1"/>
  <c r="M359" i="1" s="1"/>
  <c r="N359" i="1" s="1"/>
  <c r="M360" i="1" s="1"/>
  <c r="N360" i="1" s="1"/>
  <c r="M361" i="1" s="1"/>
  <c r="N361" i="1" s="1"/>
  <c r="M362" i="1" s="1"/>
  <c r="N362" i="1" s="1"/>
  <c r="M363" i="1" s="1"/>
  <c r="N363" i="1" s="1"/>
  <c r="M364" i="1" s="1"/>
  <c r="N364" i="1" s="1"/>
  <c r="M365" i="1" s="1"/>
  <c r="N365" i="1" s="1"/>
  <c r="M366" i="1" s="1"/>
  <c r="N366" i="1" s="1"/>
  <c r="M367" i="1" s="1"/>
  <c r="N367" i="1" s="1"/>
  <c r="M368" i="1" s="1"/>
  <c r="N368" i="1" s="1"/>
  <c r="M369" i="1" s="1"/>
  <c r="N369" i="1" s="1"/>
  <c r="M370" i="1" s="1"/>
  <c r="N370" i="1" s="1"/>
  <c r="M371" i="1" s="1"/>
  <c r="N371" i="1" s="1"/>
  <c r="M372" i="1" s="1"/>
  <c r="N372" i="1" s="1"/>
  <c r="M373" i="1" s="1"/>
  <c r="N373" i="1" s="1"/>
  <c r="M374" i="1" s="1"/>
  <c r="N374" i="1" s="1"/>
  <c r="M375" i="1" s="1"/>
  <c r="N375" i="1" s="1"/>
  <c r="M376" i="1" s="1"/>
  <c r="N376" i="1" s="1"/>
  <c r="M377" i="1" s="1"/>
  <c r="N377" i="1" s="1"/>
  <c r="M378" i="1" s="1"/>
  <c r="N378" i="1" s="1"/>
  <c r="M379" i="1" s="1"/>
  <c r="N379" i="1" s="1"/>
  <c r="M380" i="1" s="1"/>
  <c r="N380" i="1" s="1"/>
  <c r="M381" i="1" s="1"/>
  <c r="N381" i="1" s="1"/>
  <c r="M382" i="1" s="1"/>
  <c r="N382" i="1" s="1"/>
  <c r="M383" i="1" s="1"/>
  <c r="N383" i="1" s="1"/>
  <c r="M384" i="1" s="1"/>
  <c r="N384" i="1" s="1"/>
  <c r="M385" i="1" s="1"/>
  <c r="N385" i="1" s="1"/>
  <c r="M386" i="1" s="1"/>
  <c r="N386" i="1" s="1"/>
  <c r="M387" i="1" s="1"/>
  <c r="N387" i="1" s="1"/>
  <c r="M388" i="1" s="1"/>
  <c r="N388" i="1" s="1"/>
  <c r="M389" i="1" s="1"/>
  <c r="N389" i="1" s="1"/>
  <c r="M390" i="1" s="1"/>
  <c r="N390" i="1" s="1"/>
  <c r="M391" i="1" s="1"/>
  <c r="N391" i="1" s="1"/>
  <c r="M392" i="1" s="1"/>
  <c r="N392" i="1" s="1"/>
  <c r="M393" i="1" s="1"/>
  <c r="N393" i="1" s="1"/>
  <c r="M394" i="1" s="1"/>
  <c r="N394" i="1" s="1"/>
  <c r="M395" i="1" s="1"/>
  <c r="N395" i="1" s="1"/>
  <c r="M396" i="1" s="1"/>
  <c r="N396" i="1" s="1"/>
  <c r="M397" i="1" s="1"/>
  <c r="N397" i="1" s="1"/>
  <c r="M398" i="1" s="1"/>
  <c r="N398" i="1" s="1"/>
  <c r="M399" i="1" s="1"/>
  <c r="N399" i="1" s="1"/>
  <c r="M400" i="1" s="1"/>
  <c r="N400" i="1" s="1"/>
  <c r="M401" i="1" s="1"/>
  <c r="N401" i="1" s="1"/>
  <c r="M402" i="1" s="1"/>
  <c r="N402" i="1" s="1"/>
  <c r="M403" i="1" s="1"/>
  <c r="N403" i="1" s="1"/>
  <c r="M404" i="1" s="1"/>
  <c r="N404" i="1" s="1"/>
  <c r="M405" i="1" s="1"/>
  <c r="N405" i="1" s="1"/>
  <c r="M406" i="1" s="1"/>
  <c r="N406" i="1" s="1"/>
  <c r="M407" i="1" s="1"/>
  <c r="N407" i="1" s="1"/>
  <c r="M408" i="1" s="1"/>
  <c r="N408" i="1" s="1"/>
  <c r="M409" i="1" s="1"/>
  <c r="N409" i="1" s="1"/>
  <c r="M410" i="1" s="1"/>
  <c r="N410" i="1" s="1"/>
  <c r="M411" i="1" s="1"/>
  <c r="N411" i="1" s="1"/>
  <c r="M412" i="1" s="1"/>
  <c r="N412" i="1" s="1"/>
  <c r="M413" i="1" s="1"/>
  <c r="N413" i="1" s="1"/>
  <c r="M414" i="1" s="1"/>
  <c r="N414" i="1" s="1"/>
  <c r="M415" i="1" s="1"/>
  <c r="N415" i="1" s="1"/>
  <c r="M416" i="1" s="1"/>
  <c r="N416" i="1" s="1"/>
  <c r="M417" i="1" s="1"/>
  <c r="N417" i="1" s="1"/>
  <c r="M418" i="1" s="1"/>
  <c r="N418" i="1" s="1"/>
  <c r="M419" i="1" s="1"/>
  <c r="N419" i="1" s="1"/>
  <c r="M420" i="1" s="1"/>
  <c r="N420" i="1" s="1"/>
  <c r="M421" i="1" s="1"/>
  <c r="N421" i="1" s="1"/>
  <c r="M422" i="1" s="1"/>
  <c r="N422" i="1" s="1"/>
  <c r="M423" i="1" s="1"/>
  <c r="N423" i="1" s="1"/>
  <c r="M424" i="1" s="1"/>
  <c r="N424" i="1" s="1"/>
  <c r="M425" i="1" s="1"/>
  <c r="N425" i="1" s="1"/>
  <c r="M426" i="1" s="1"/>
  <c r="N426" i="1" s="1"/>
  <c r="M427" i="1" s="1"/>
  <c r="N427" i="1" s="1"/>
  <c r="M428" i="1" s="1"/>
  <c r="N428" i="1" s="1"/>
  <c r="M429" i="1" s="1"/>
  <c r="N429" i="1" s="1"/>
  <c r="M430" i="1" s="1"/>
  <c r="N430" i="1" s="1"/>
  <c r="M431" i="1" s="1"/>
  <c r="N431" i="1" s="1"/>
  <c r="M432" i="1" s="1"/>
  <c r="N432" i="1" s="1"/>
  <c r="M433" i="1" s="1"/>
  <c r="N433" i="1" s="1"/>
  <c r="M434" i="1" s="1"/>
  <c r="N434" i="1" s="1"/>
  <c r="M435" i="1" s="1"/>
  <c r="N435" i="1" s="1"/>
  <c r="M436" i="1" s="1"/>
  <c r="N436" i="1" s="1"/>
  <c r="M437" i="1" s="1"/>
  <c r="N437" i="1" s="1"/>
  <c r="M438" i="1" s="1"/>
  <c r="N438" i="1" s="1"/>
  <c r="M439" i="1" s="1"/>
  <c r="N439" i="1" s="1"/>
  <c r="M440" i="1" s="1"/>
  <c r="N440" i="1" s="1"/>
  <c r="M441" i="1" s="1"/>
  <c r="N441" i="1" s="1"/>
  <c r="M442" i="1" s="1"/>
  <c r="N442" i="1" s="1"/>
  <c r="M443" i="1" s="1"/>
  <c r="N443" i="1" s="1"/>
  <c r="M444" i="1" s="1"/>
  <c r="N444" i="1" s="1"/>
  <c r="M445" i="1" s="1"/>
  <c r="N445" i="1" s="1"/>
  <c r="M446" i="1" s="1"/>
  <c r="N446" i="1" s="1"/>
  <c r="M447" i="1" s="1"/>
  <c r="N447" i="1" s="1"/>
  <c r="M448" i="1" s="1"/>
  <c r="N448" i="1" s="1"/>
  <c r="M449" i="1" s="1"/>
  <c r="N449" i="1" s="1"/>
  <c r="M450" i="1" s="1"/>
  <c r="N450" i="1" s="1"/>
  <c r="M451" i="1" s="1"/>
  <c r="N451" i="1" s="1"/>
  <c r="M452" i="1" s="1"/>
  <c r="N452" i="1" s="1"/>
  <c r="M453" i="1" s="1"/>
  <c r="N453" i="1" s="1"/>
  <c r="M454" i="1" s="1"/>
  <c r="N454" i="1" s="1"/>
  <c r="M455" i="1" s="1"/>
  <c r="N455" i="1" s="1"/>
  <c r="M456" i="1" s="1"/>
  <c r="N456" i="1" s="1"/>
  <c r="M457" i="1" s="1"/>
  <c r="N457" i="1" s="1"/>
  <c r="M458" i="1" s="1"/>
  <c r="N458" i="1" s="1"/>
  <c r="M459" i="1" s="1"/>
  <c r="N459" i="1" s="1"/>
  <c r="M460" i="1" s="1"/>
  <c r="N460" i="1" s="1"/>
  <c r="M461" i="1" s="1"/>
  <c r="N461" i="1" s="1"/>
  <c r="M462" i="1" s="1"/>
  <c r="N462" i="1" s="1"/>
  <c r="M463" i="1" s="1"/>
  <c r="N463" i="1" s="1"/>
  <c r="M464" i="1" s="1"/>
  <c r="N464" i="1" s="1"/>
  <c r="M465" i="1" s="1"/>
  <c r="N465" i="1" s="1"/>
  <c r="M466" i="1" s="1"/>
  <c r="N466" i="1" s="1"/>
  <c r="M467" i="1" s="1"/>
  <c r="N467" i="1" s="1"/>
  <c r="M468" i="1" s="1"/>
  <c r="N468" i="1" s="1"/>
  <c r="M469" i="1" s="1"/>
  <c r="N469" i="1" s="1"/>
  <c r="M470" i="1" s="1"/>
  <c r="N470" i="1" s="1"/>
  <c r="M471" i="1" s="1"/>
  <c r="N471" i="1" s="1"/>
  <c r="M472" i="1" s="1"/>
  <c r="N472" i="1" s="1"/>
  <c r="M473" i="1" s="1"/>
  <c r="N473" i="1" s="1"/>
  <c r="M474" i="1" s="1"/>
  <c r="N474" i="1" s="1"/>
  <c r="M475" i="1" s="1"/>
  <c r="N475" i="1" s="1"/>
  <c r="M476" i="1" s="1"/>
  <c r="N476" i="1" s="1"/>
  <c r="M477" i="1" s="1"/>
  <c r="N477" i="1" s="1"/>
  <c r="M478" i="1" s="1"/>
  <c r="N478" i="1" s="1"/>
  <c r="M479" i="1" s="1"/>
  <c r="N479" i="1" s="1"/>
  <c r="M480" i="1" s="1"/>
  <c r="N480" i="1" s="1"/>
  <c r="M481" i="1" s="1"/>
  <c r="N481" i="1" s="1"/>
  <c r="M482" i="1" s="1"/>
  <c r="N482" i="1" s="1"/>
  <c r="M483" i="1" s="1"/>
  <c r="N483" i="1" s="1"/>
  <c r="M484" i="1" s="1"/>
  <c r="N484" i="1" s="1"/>
  <c r="M485" i="1" s="1"/>
  <c r="N485" i="1" s="1"/>
  <c r="M486" i="1" s="1"/>
  <c r="N486" i="1" s="1"/>
  <c r="M487" i="1" s="1"/>
  <c r="N487" i="1" s="1"/>
  <c r="M488" i="1" s="1"/>
  <c r="N488" i="1" s="1"/>
  <c r="M489" i="1" s="1"/>
  <c r="N489" i="1" s="1"/>
  <c r="M490" i="1" s="1"/>
  <c r="N490" i="1" s="1"/>
  <c r="M491" i="1" s="1"/>
  <c r="N491" i="1" s="1"/>
  <c r="M492" i="1" s="1"/>
  <c r="N492" i="1" s="1"/>
  <c r="M493" i="1" s="1"/>
  <c r="N493" i="1" s="1"/>
  <c r="M494" i="1" s="1"/>
  <c r="N494" i="1" s="1"/>
  <c r="M495" i="1" s="1"/>
  <c r="N495" i="1" s="1"/>
  <c r="M496" i="1" s="1"/>
  <c r="N496" i="1" s="1"/>
  <c r="M497" i="1" s="1"/>
  <c r="N497" i="1" s="1"/>
  <c r="M498" i="1" s="1"/>
  <c r="N498" i="1" s="1"/>
  <c r="M499" i="1" s="1"/>
  <c r="N499" i="1" s="1"/>
  <c r="M500" i="1" s="1"/>
  <c r="N500" i="1" s="1"/>
  <c r="M501" i="1" s="1"/>
  <c r="N501" i="1" s="1"/>
  <c r="M502" i="1" s="1"/>
  <c r="N502" i="1" s="1"/>
  <c r="M503" i="1" s="1"/>
  <c r="N503" i="1" s="1"/>
  <c r="M504" i="1" s="1"/>
  <c r="N504" i="1" s="1"/>
  <c r="M505" i="1" s="1"/>
  <c r="N505" i="1" s="1"/>
  <c r="M506" i="1" s="1"/>
  <c r="N506" i="1" s="1"/>
  <c r="M507" i="1" s="1"/>
  <c r="N507" i="1" s="1"/>
  <c r="M508" i="1" s="1"/>
  <c r="N508" i="1" s="1"/>
  <c r="M509" i="1" s="1"/>
  <c r="N509" i="1" s="1"/>
  <c r="M510" i="1" s="1"/>
  <c r="N510" i="1" s="1"/>
  <c r="M511" i="1" s="1"/>
  <c r="N511" i="1" s="1"/>
  <c r="M512" i="1" s="1"/>
  <c r="N512" i="1" s="1"/>
  <c r="M513" i="1" s="1"/>
  <c r="N513" i="1" s="1"/>
  <c r="M514" i="1" s="1"/>
  <c r="N514" i="1" s="1"/>
  <c r="M515" i="1" s="1"/>
  <c r="N515" i="1" s="1"/>
  <c r="M516" i="1" s="1"/>
  <c r="N516" i="1" s="1"/>
  <c r="M517" i="1" s="1"/>
  <c r="N517" i="1" s="1"/>
  <c r="M518" i="1" s="1"/>
  <c r="N518" i="1" s="1"/>
  <c r="M519" i="1" s="1"/>
  <c r="N519" i="1" s="1"/>
  <c r="M520" i="1" s="1"/>
  <c r="N520" i="1" s="1"/>
  <c r="M521" i="1" s="1"/>
  <c r="N521" i="1" s="1"/>
  <c r="M522" i="1" s="1"/>
  <c r="N522" i="1" s="1"/>
  <c r="M523" i="1" s="1"/>
  <c r="N523" i="1" s="1"/>
  <c r="M524" i="1" s="1"/>
  <c r="N524" i="1" s="1"/>
  <c r="M525" i="1" s="1"/>
  <c r="N525" i="1" s="1"/>
  <c r="M526" i="1" s="1"/>
  <c r="N526" i="1" s="1"/>
  <c r="M527" i="1" s="1"/>
  <c r="N527" i="1" s="1"/>
  <c r="M528" i="1" s="1"/>
  <c r="N528" i="1" s="1"/>
  <c r="M529" i="1" s="1"/>
  <c r="N529" i="1" s="1"/>
  <c r="M530" i="1" s="1"/>
  <c r="N530" i="1" s="1"/>
  <c r="M531" i="1" s="1"/>
  <c r="N531" i="1" s="1"/>
  <c r="M532" i="1" s="1"/>
  <c r="N532" i="1" s="1"/>
  <c r="M533" i="1" s="1"/>
  <c r="N533" i="1" s="1"/>
  <c r="M534" i="1" s="1"/>
  <c r="N534" i="1" s="1"/>
  <c r="M535" i="1" s="1"/>
  <c r="N535" i="1" s="1"/>
  <c r="M536" i="1" s="1"/>
  <c r="N536" i="1" s="1"/>
  <c r="M537" i="1" s="1"/>
  <c r="N537" i="1" s="1"/>
  <c r="M538" i="1" s="1"/>
  <c r="N538" i="1" s="1"/>
  <c r="M539" i="1" s="1"/>
  <c r="N539" i="1" s="1"/>
  <c r="M540" i="1" s="1"/>
  <c r="N540" i="1" s="1"/>
  <c r="M541" i="1" s="1"/>
  <c r="N541" i="1" s="1"/>
  <c r="M542" i="1" s="1"/>
  <c r="N542" i="1" s="1"/>
  <c r="M543" i="1" s="1"/>
  <c r="N543" i="1" s="1"/>
  <c r="M544" i="1" s="1"/>
  <c r="N544" i="1" s="1"/>
  <c r="M545" i="1" s="1"/>
  <c r="N545" i="1" s="1"/>
  <c r="M546" i="1" s="1"/>
  <c r="N546" i="1" s="1"/>
  <c r="M547" i="1" s="1"/>
  <c r="N547" i="1" s="1"/>
  <c r="M548" i="1" s="1"/>
  <c r="N548" i="1" s="1"/>
  <c r="M549" i="1" s="1"/>
  <c r="N549" i="1" s="1"/>
  <c r="M550" i="1" s="1"/>
  <c r="N550" i="1" s="1"/>
  <c r="M551" i="1" s="1"/>
  <c r="N551" i="1" s="1"/>
  <c r="M552" i="1" s="1"/>
  <c r="N552" i="1" s="1"/>
  <c r="M553" i="1" s="1"/>
  <c r="N553" i="1" s="1"/>
  <c r="M554" i="1" s="1"/>
  <c r="N554" i="1" s="1"/>
  <c r="M555" i="1" s="1"/>
  <c r="N555" i="1" s="1"/>
  <c r="M556" i="1" s="1"/>
  <c r="N556" i="1" s="1"/>
  <c r="M557" i="1" s="1"/>
  <c r="N557" i="1" s="1"/>
  <c r="M558" i="1" s="1"/>
  <c r="N558" i="1" s="1"/>
  <c r="M559" i="1" s="1"/>
  <c r="N559" i="1" s="1"/>
  <c r="M560" i="1" s="1"/>
  <c r="N560" i="1" s="1"/>
  <c r="M561" i="1" s="1"/>
  <c r="N561" i="1" s="1"/>
  <c r="M562" i="1" s="1"/>
  <c r="N562" i="1" s="1"/>
  <c r="M563" i="1" s="1"/>
  <c r="N563" i="1" s="1"/>
  <c r="M564" i="1" s="1"/>
  <c r="N564" i="1" s="1"/>
  <c r="M565" i="1" s="1"/>
  <c r="N565" i="1" s="1"/>
  <c r="M566" i="1" s="1"/>
  <c r="N566" i="1" s="1"/>
  <c r="M567" i="1" s="1"/>
  <c r="N567" i="1" s="1"/>
  <c r="M568" i="1" s="1"/>
  <c r="N568" i="1" s="1"/>
  <c r="M569" i="1" s="1"/>
  <c r="N569" i="1" s="1"/>
  <c r="M570" i="1" s="1"/>
  <c r="N570" i="1" s="1"/>
  <c r="M571" i="1" s="1"/>
  <c r="N571" i="1" s="1"/>
  <c r="M572" i="1" s="1"/>
  <c r="N572" i="1" s="1"/>
  <c r="M573" i="1" s="1"/>
  <c r="N573" i="1" s="1"/>
  <c r="M574" i="1" s="1"/>
  <c r="N574" i="1" s="1"/>
  <c r="M575" i="1" s="1"/>
  <c r="N575" i="1" s="1"/>
  <c r="M576" i="1" s="1"/>
  <c r="N576" i="1" s="1"/>
  <c r="M577" i="1" s="1"/>
  <c r="N577" i="1" s="1"/>
  <c r="M578" i="1" s="1"/>
  <c r="N578" i="1" s="1"/>
  <c r="M579" i="1" s="1"/>
  <c r="N579" i="1" s="1"/>
  <c r="M580" i="1" s="1"/>
  <c r="N580" i="1" s="1"/>
  <c r="M581" i="1" s="1"/>
  <c r="N581" i="1" s="1"/>
  <c r="M582" i="1" s="1"/>
  <c r="N582" i="1" s="1"/>
  <c r="M583" i="1" s="1"/>
  <c r="N583" i="1" s="1"/>
  <c r="M584" i="1" s="1"/>
  <c r="N584" i="1" s="1"/>
  <c r="M585" i="1" s="1"/>
  <c r="N585" i="1" s="1"/>
  <c r="M586" i="1" s="1"/>
  <c r="N586" i="1" s="1"/>
  <c r="M587" i="1" s="1"/>
  <c r="N587" i="1" s="1"/>
  <c r="M588" i="1" s="1"/>
  <c r="N588" i="1" s="1"/>
  <c r="M589" i="1" s="1"/>
  <c r="N589" i="1" s="1"/>
  <c r="M590" i="1" s="1"/>
  <c r="N590" i="1" s="1"/>
  <c r="M591" i="1" s="1"/>
  <c r="N591" i="1" s="1"/>
  <c r="M592" i="1" s="1"/>
  <c r="N592" i="1" s="1"/>
  <c r="M593" i="1" s="1"/>
  <c r="N593" i="1" s="1"/>
  <c r="M594" i="1" s="1"/>
  <c r="N594" i="1" s="1"/>
  <c r="M595" i="1" s="1"/>
  <c r="N595" i="1" s="1"/>
  <c r="M596" i="1" s="1"/>
  <c r="N596" i="1" s="1"/>
  <c r="M597" i="1" s="1"/>
  <c r="N597" i="1" s="1"/>
  <c r="M598" i="1" s="1"/>
  <c r="N598" i="1" s="1"/>
  <c r="M599" i="1" s="1"/>
  <c r="N599" i="1" s="1"/>
  <c r="M600" i="1" s="1"/>
  <c r="N600" i="1" s="1"/>
  <c r="M601" i="1" s="1"/>
  <c r="N601" i="1" s="1"/>
  <c r="M602" i="1" s="1"/>
  <c r="N602" i="1" s="1"/>
  <c r="M603" i="1" s="1"/>
  <c r="N603" i="1" s="1"/>
  <c r="M604" i="1" s="1"/>
  <c r="N604" i="1" s="1"/>
  <c r="M605" i="1" s="1"/>
  <c r="N605" i="1" s="1"/>
  <c r="M606" i="1" s="1"/>
  <c r="N606" i="1" s="1"/>
  <c r="M607" i="1" s="1"/>
  <c r="N607" i="1" s="1"/>
  <c r="M608" i="1" s="1"/>
  <c r="N608" i="1" s="1"/>
  <c r="M609" i="1" s="1"/>
  <c r="N609" i="1" s="1"/>
  <c r="M610" i="1" s="1"/>
  <c r="N610" i="1" s="1"/>
  <c r="M611" i="1" s="1"/>
  <c r="N611" i="1" s="1"/>
  <c r="M612" i="1" s="1"/>
  <c r="N612" i="1" s="1"/>
  <c r="M613" i="1" s="1"/>
  <c r="N613" i="1" s="1"/>
  <c r="M614" i="1" s="1"/>
  <c r="N614" i="1" s="1"/>
  <c r="M615" i="1" s="1"/>
  <c r="N615" i="1" s="1"/>
  <c r="M616" i="1" s="1"/>
  <c r="N616" i="1" s="1"/>
  <c r="M617" i="1" s="1"/>
  <c r="N617" i="1" s="1"/>
  <c r="M618" i="1" s="1"/>
  <c r="N618" i="1" s="1"/>
  <c r="M619" i="1" s="1"/>
  <c r="N619" i="1" s="1"/>
  <c r="M620" i="1" s="1"/>
  <c r="N620" i="1" s="1"/>
  <c r="M621" i="1" s="1"/>
  <c r="N621" i="1" s="1"/>
  <c r="M622" i="1" s="1"/>
  <c r="N622" i="1" s="1"/>
  <c r="M623" i="1" s="1"/>
  <c r="N623" i="1" s="1"/>
  <c r="M624" i="1" s="1"/>
  <c r="N624" i="1" s="1"/>
  <c r="M625" i="1" s="1"/>
  <c r="N625" i="1" s="1"/>
  <c r="M626" i="1" s="1"/>
  <c r="N626" i="1" s="1"/>
  <c r="M627" i="1" s="1"/>
  <c r="N627" i="1" s="1"/>
  <c r="M628" i="1" s="1"/>
  <c r="N628" i="1" s="1"/>
  <c r="M629" i="1" s="1"/>
  <c r="N629" i="1" s="1"/>
  <c r="M630" i="1" s="1"/>
  <c r="N630" i="1" s="1"/>
  <c r="M631" i="1" s="1"/>
  <c r="N631" i="1" s="1"/>
  <c r="M632" i="1" s="1"/>
  <c r="N632" i="1" s="1"/>
  <c r="M633" i="1" s="1"/>
  <c r="N633" i="1" s="1"/>
  <c r="M634" i="1" s="1"/>
  <c r="N634" i="1" s="1"/>
  <c r="M635" i="1" s="1"/>
  <c r="N635" i="1" s="1"/>
  <c r="M636" i="1" s="1"/>
  <c r="N636" i="1" s="1"/>
  <c r="M637" i="1" s="1"/>
  <c r="N637" i="1" s="1"/>
  <c r="M638" i="1" s="1"/>
  <c r="N638" i="1" s="1"/>
  <c r="M639" i="1" s="1"/>
  <c r="N639" i="1" s="1"/>
  <c r="M640" i="1" s="1"/>
  <c r="N640" i="1" s="1"/>
  <c r="M641" i="1" s="1"/>
  <c r="N641" i="1" s="1"/>
  <c r="M642" i="1" s="1"/>
  <c r="N642" i="1" s="1"/>
  <c r="M643" i="1" s="1"/>
  <c r="N643" i="1" s="1"/>
  <c r="M644" i="1" s="1"/>
  <c r="N644" i="1" s="1"/>
  <c r="M645" i="1" s="1"/>
  <c r="N645" i="1" s="1"/>
  <c r="M646" i="1" s="1"/>
  <c r="N646" i="1" s="1"/>
  <c r="M647" i="1" s="1"/>
  <c r="N647" i="1" s="1"/>
  <c r="M648" i="1" s="1"/>
  <c r="N648" i="1" s="1"/>
  <c r="M649" i="1" s="1"/>
  <c r="N649" i="1" s="1"/>
  <c r="M650" i="1" s="1"/>
  <c r="N650" i="1" s="1"/>
  <c r="M651" i="1" s="1"/>
  <c r="N651" i="1" s="1"/>
  <c r="M652" i="1" s="1"/>
  <c r="N652" i="1" s="1"/>
  <c r="M653" i="1" s="1"/>
  <c r="N653" i="1" s="1"/>
  <c r="M654" i="1" s="1"/>
  <c r="N654" i="1" s="1"/>
  <c r="M655" i="1" s="1"/>
  <c r="N655" i="1" s="1"/>
  <c r="M656" i="1" s="1"/>
  <c r="N656" i="1" s="1"/>
  <c r="M657" i="1" s="1"/>
  <c r="N657" i="1" s="1"/>
  <c r="M658" i="1" s="1"/>
  <c r="N658" i="1" s="1"/>
  <c r="M659" i="1" s="1"/>
  <c r="N659" i="1" s="1"/>
  <c r="M660" i="1" s="1"/>
  <c r="N660" i="1" s="1"/>
  <c r="M661" i="1" s="1"/>
  <c r="N661" i="1" s="1"/>
  <c r="M662" i="1" s="1"/>
  <c r="N662" i="1" s="1"/>
  <c r="M663" i="1" s="1"/>
  <c r="N663" i="1" s="1"/>
  <c r="M664" i="1" s="1"/>
  <c r="N664" i="1" s="1"/>
  <c r="M665" i="1" s="1"/>
  <c r="N665" i="1" s="1"/>
  <c r="M666" i="1" s="1"/>
  <c r="N666" i="1" s="1"/>
  <c r="M667" i="1" s="1"/>
  <c r="N667" i="1" s="1"/>
  <c r="M668" i="1" s="1"/>
  <c r="N668" i="1" s="1"/>
  <c r="M669" i="1" s="1"/>
  <c r="N669" i="1" s="1"/>
  <c r="M670" i="1" s="1"/>
  <c r="N670" i="1" s="1"/>
  <c r="M671" i="1" s="1"/>
  <c r="N671" i="1" s="1"/>
  <c r="M672" i="1" s="1"/>
  <c r="N672" i="1" s="1"/>
  <c r="M673" i="1" s="1"/>
  <c r="N673" i="1" s="1"/>
  <c r="M674" i="1" s="1"/>
  <c r="N674" i="1" s="1"/>
  <c r="M675" i="1" s="1"/>
  <c r="N675" i="1" s="1"/>
  <c r="M676" i="1" s="1"/>
  <c r="N676" i="1" s="1"/>
  <c r="M677" i="1" s="1"/>
  <c r="N677" i="1" s="1"/>
  <c r="M678" i="1" s="1"/>
  <c r="N678" i="1" s="1"/>
  <c r="M679" i="1" s="1"/>
  <c r="N679" i="1" s="1"/>
  <c r="M680" i="1" s="1"/>
  <c r="N680" i="1" s="1"/>
  <c r="M681" i="1" s="1"/>
  <c r="N681" i="1" s="1"/>
  <c r="M682" i="1" s="1"/>
  <c r="N682" i="1" s="1"/>
  <c r="M683" i="1" s="1"/>
  <c r="N683" i="1" s="1"/>
  <c r="M684" i="1" s="1"/>
  <c r="N684" i="1" s="1"/>
  <c r="M685" i="1" s="1"/>
  <c r="N685" i="1" s="1"/>
  <c r="M686" i="1" s="1"/>
  <c r="N686" i="1" s="1"/>
  <c r="M687" i="1" s="1"/>
  <c r="N687" i="1" s="1"/>
  <c r="M688" i="1" s="1"/>
  <c r="N688" i="1" s="1"/>
  <c r="M689" i="1" s="1"/>
  <c r="N689" i="1" s="1"/>
  <c r="M690" i="1" s="1"/>
  <c r="N690" i="1" s="1"/>
  <c r="M691" i="1" s="1"/>
  <c r="N691" i="1" s="1"/>
  <c r="M692" i="1" s="1"/>
  <c r="N692" i="1" s="1"/>
  <c r="M693" i="1" s="1"/>
  <c r="N693" i="1" s="1"/>
  <c r="M694" i="1" s="1"/>
  <c r="N694" i="1" s="1"/>
  <c r="M695" i="1" s="1"/>
  <c r="N695" i="1" s="1"/>
  <c r="M696" i="1" s="1"/>
  <c r="N696" i="1" s="1"/>
  <c r="M697" i="1" s="1"/>
  <c r="N697" i="1" s="1"/>
  <c r="M698" i="1" s="1"/>
  <c r="N698" i="1" s="1"/>
  <c r="M699" i="1" s="1"/>
  <c r="N699" i="1" s="1"/>
  <c r="M700" i="1" s="1"/>
  <c r="N700" i="1" s="1"/>
  <c r="M701" i="1" s="1"/>
  <c r="N701" i="1" s="1"/>
  <c r="M702" i="1" s="1"/>
  <c r="N702" i="1" s="1"/>
  <c r="M703" i="1" s="1"/>
  <c r="N703" i="1" s="1"/>
  <c r="M704" i="1" s="1"/>
  <c r="N704" i="1" s="1"/>
  <c r="M705" i="1" s="1"/>
  <c r="N705" i="1" s="1"/>
  <c r="M706" i="1" s="1"/>
  <c r="N706" i="1" s="1"/>
  <c r="M707" i="1" s="1"/>
  <c r="N707" i="1" s="1"/>
  <c r="M708" i="1" s="1"/>
  <c r="N708" i="1" s="1"/>
  <c r="M709" i="1" s="1"/>
  <c r="N709" i="1" s="1"/>
  <c r="M710" i="1" s="1"/>
  <c r="N710" i="1" s="1"/>
  <c r="M711" i="1" s="1"/>
  <c r="N711" i="1" s="1"/>
  <c r="M712" i="1" s="1"/>
  <c r="N712" i="1" s="1"/>
  <c r="M713" i="1" s="1"/>
  <c r="N713" i="1" s="1"/>
  <c r="M714" i="1" s="1"/>
  <c r="N714" i="1" s="1"/>
  <c r="M715" i="1" s="1"/>
  <c r="N715" i="1" s="1"/>
  <c r="M716" i="1" s="1"/>
  <c r="N716" i="1" s="1"/>
  <c r="M717" i="1" s="1"/>
  <c r="N717" i="1" s="1"/>
  <c r="M718" i="1" s="1"/>
  <c r="N718" i="1" s="1"/>
  <c r="M719" i="1" s="1"/>
  <c r="N719" i="1" s="1"/>
  <c r="M720" i="1" s="1"/>
  <c r="N720" i="1" s="1"/>
  <c r="M721" i="1" s="1"/>
  <c r="N721" i="1" s="1"/>
  <c r="M722" i="1" s="1"/>
  <c r="N722" i="1" s="1"/>
  <c r="M723" i="1" s="1"/>
  <c r="N723" i="1" s="1"/>
  <c r="M724" i="1" s="1"/>
  <c r="N724" i="1" s="1"/>
  <c r="M725" i="1" s="1"/>
  <c r="N725" i="1" s="1"/>
  <c r="M726" i="1" s="1"/>
  <c r="N726" i="1" s="1"/>
  <c r="M727" i="1" s="1"/>
  <c r="N727" i="1" s="1"/>
  <c r="M728" i="1" s="1"/>
  <c r="N728" i="1" s="1"/>
  <c r="M729" i="1" s="1"/>
  <c r="N729" i="1" s="1"/>
  <c r="M730" i="1" s="1"/>
  <c r="N730" i="1" s="1"/>
  <c r="M731" i="1" s="1"/>
  <c r="N731" i="1" s="1"/>
  <c r="M732" i="1" s="1"/>
  <c r="N732" i="1" s="1"/>
  <c r="M733" i="1" s="1"/>
  <c r="N733" i="1" s="1"/>
  <c r="M734" i="1" s="1"/>
  <c r="N734" i="1" s="1"/>
  <c r="M735" i="1" s="1"/>
  <c r="N735" i="1" s="1"/>
  <c r="M736" i="1" s="1"/>
  <c r="N736" i="1" s="1"/>
  <c r="M737" i="1" s="1"/>
  <c r="N737" i="1" s="1"/>
  <c r="M738" i="1" s="1"/>
  <c r="N738" i="1" s="1"/>
  <c r="M739" i="1" s="1"/>
  <c r="N739" i="1" s="1"/>
  <c r="M740" i="1" s="1"/>
  <c r="N740" i="1" s="1"/>
  <c r="M741" i="1" s="1"/>
  <c r="N741" i="1" s="1"/>
  <c r="M742" i="1" s="1"/>
  <c r="N742" i="1" s="1"/>
  <c r="M743" i="1" s="1"/>
  <c r="N743" i="1" s="1"/>
  <c r="M744" i="1" s="1"/>
  <c r="N744" i="1" s="1"/>
  <c r="M745" i="1" s="1"/>
  <c r="N745" i="1" s="1"/>
  <c r="M746" i="1" s="1"/>
  <c r="N746" i="1" s="1"/>
  <c r="M747" i="1" s="1"/>
  <c r="N747" i="1" s="1"/>
  <c r="M748" i="1" s="1"/>
  <c r="N748" i="1" s="1"/>
  <c r="M749" i="1" s="1"/>
  <c r="N749" i="1" s="1"/>
  <c r="M750" i="1" s="1"/>
  <c r="N750" i="1" s="1"/>
  <c r="M751" i="1" s="1"/>
  <c r="N751" i="1" s="1"/>
  <c r="M752" i="1" s="1"/>
  <c r="N752" i="1" s="1"/>
  <c r="M753" i="1" s="1"/>
  <c r="N753" i="1" s="1"/>
  <c r="M754" i="1" s="1"/>
  <c r="N754" i="1" s="1"/>
  <c r="M755" i="1" s="1"/>
  <c r="N755" i="1" s="1"/>
  <c r="M756" i="1" s="1"/>
  <c r="N756" i="1" s="1"/>
  <c r="M757" i="1" s="1"/>
  <c r="N757" i="1" s="1"/>
  <c r="M758" i="1" s="1"/>
  <c r="N758" i="1" s="1"/>
  <c r="M759" i="1" s="1"/>
  <c r="N759" i="1" s="1"/>
  <c r="M760" i="1" s="1"/>
  <c r="N760" i="1" s="1"/>
  <c r="M761" i="1" s="1"/>
  <c r="N761" i="1" s="1"/>
  <c r="M762" i="1" s="1"/>
  <c r="N762" i="1" s="1"/>
  <c r="M763" i="1" s="1"/>
  <c r="N763" i="1" s="1"/>
  <c r="M764" i="1" s="1"/>
  <c r="N764" i="1" s="1"/>
  <c r="M765" i="1" s="1"/>
  <c r="N765" i="1" s="1"/>
  <c r="M766" i="1" s="1"/>
  <c r="N766" i="1" s="1"/>
  <c r="M767" i="1" s="1"/>
  <c r="N767" i="1" s="1"/>
  <c r="M768" i="1" s="1"/>
  <c r="N768" i="1" s="1"/>
  <c r="M769" i="1" s="1"/>
  <c r="N769" i="1" s="1"/>
  <c r="M770" i="1" s="1"/>
  <c r="N770" i="1" s="1"/>
  <c r="M771" i="1" s="1"/>
  <c r="N771" i="1" s="1"/>
  <c r="M772" i="1" s="1"/>
  <c r="N772" i="1" s="1"/>
  <c r="M773" i="1" s="1"/>
  <c r="N773" i="1" s="1"/>
  <c r="M774" i="1" s="1"/>
  <c r="N774" i="1" s="1"/>
  <c r="M775" i="1" s="1"/>
  <c r="N775" i="1" s="1"/>
  <c r="M776" i="1" s="1"/>
  <c r="N776" i="1" s="1"/>
  <c r="M777" i="1" s="1"/>
  <c r="N777" i="1" s="1"/>
  <c r="M778" i="1" s="1"/>
  <c r="N778" i="1" s="1"/>
  <c r="M779" i="1" s="1"/>
  <c r="N779" i="1" s="1"/>
  <c r="M780" i="1" s="1"/>
  <c r="N780" i="1" s="1"/>
  <c r="M781" i="1" s="1"/>
  <c r="N781" i="1" s="1"/>
  <c r="M782" i="1" s="1"/>
  <c r="N782" i="1" s="1"/>
  <c r="M783" i="1" s="1"/>
  <c r="N783" i="1" s="1"/>
  <c r="M784" i="1" s="1"/>
  <c r="N784" i="1" s="1"/>
  <c r="M785" i="1" s="1"/>
  <c r="N785" i="1" s="1"/>
  <c r="M786" i="1" s="1"/>
  <c r="N786" i="1" s="1"/>
  <c r="M787" i="1" s="1"/>
  <c r="N787" i="1" s="1"/>
  <c r="M788" i="1" s="1"/>
  <c r="N788" i="1" s="1"/>
  <c r="M789" i="1" s="1"/>
  <c r="N789" i="1" s="1"/>
  <c r="M790" i="1" s="1"/>
  <c r="N790" i="1" s="1"/>
  <c r="M791" i="1" s="1"/>
  <c r="N791" i="1" s="1"/>
  <c r="M792" i="1" s="1"/>
  <c r="N792" i="1" s="1"/>
  <c r="M793" i="1" s="1"/>
  <c r="N793" i="1" s="1"/>
  <c r="M794" i="1" s="1"/>
  <c r="N794" i="1" s="1"/>
  <c r="M795" i="1" s="1"/>
  <c r="N795" i="1" s="1"/>
  <c r="M796" i="1" s="1"/>
  <c r="N796" i="1" s="1"/>
  <c r="M797" i="1" s="1"/>
  <c r="N797" i="1" s="1"/>
  <c r="M798" i="1" s="1"/>
  <c r="N798" i="1" s="1"/>
  <c r="M799" i="1" s="1"/>
  <c r="N799" i="1" s="1"/>
  <c r="M800" i="1" s="1"/>
  <c r="N800" i="1" s="1"/>
  <c r="M801" i="1" s="1"/>
  <c r="N801" i="1" s="1"/>
  <c r="M802" i="1" s="1"/>
  <c r="N802" i="1" s="1"/>
  <c r="M803" i="1" s="1"/>
  <c r="N803" i="1" s="1"/>
  <c r="M804" i="1" s="1"/>
  <c r="N804" i="1" s="1"/>
  <c r="M805" i="1" s="1"/>
  <c r="N805" i="1" s="1"/>
  <c r="M806" i="1" s="1"/>
  <c r="N806" i="1" s="1"/>
  <c r="M807" i="1" s="1"/>
  <c r="N807" i="1" s="1"/>
  <c r="M808" i="1" s="1"/>
  <c r="N808" i="1" s="1"/>
  <c r="M809" i="1" s="1"/>
  <c r="N809" i="1" s="1"/>
  <c r="M810" i="1" s="1"/>
  <c r="N810" i="1" s="1"/>
  <c r="M811" i="1" s="1"/>
  <c r="N811" i="1" s="1"/>
  <c r="M812" i="1" s="1"/>
  <c r="N812" i="1" s="1"/>
  <c r="M813" i="1" s="1"/>
  <c r="N813" i="1" s="1"/>
  <c r="M814" i="1" s="1"/>
  <c r="N814" i="1" s="1"/>
  <c r="M815" i="1" s="1"/>
  <c r="N815" i="1" s="1"/>
  <c r="M816" i="1" s="1"/>
  <c r="N816" i="1" s="1"/>
  <c r="M817" i="1" s="1"/>
  <c r="N817" i="1" s="1"/>
  <c r="M818" i="1" s="1"/>
  <c r="N818" i="1" s="1"/>
  <c r="M819" i="1" s="1"/>
  <c r="N819" i="1" s="1"/>
  <c r="M820" i="1" s="1"/>
  <c r="N820" i="1" s="1"/>
  <c r="M821" i="1" s="1"/>
  <c r="N821" i="1" s="1"/>
  <c r="M822" i="1" s="1"/>
  <c r="N822" i="1" s="1"/>
  <c r="M823" i="1" s="1"/>
  <c r="N823" i="1" s="1"/>
  <c r="M824" i="1" s="1"/>
  <c r="N824" i="1" s="1"/>
  <c r="M825" i="1" s="1"/>
  <c r="N825" i="1" s="1"/>
  <c r="M826" i="1" s="1"/>
  <c r="N826" i="1" s="1"/>
  <c r="M827" i="1" s="1"/>
  <c r="N827" i="1" s="1"/>
  <c r="M828" i="1" s="1"/>
  <c r="N828" i="1" s="1"/>
  <c r="M829" i="1" s="1"/>
  <c r="N829" i="1" s="1"/>
  <c r="M830" i="1" s="1"/>
  <c r="N830" i="1" s="1"/>
  <c r="M831" i="1" s="1"/>
  <c r="N831" i="1" s="1"/>
  <c r="M832" i="1" s="1"/>
  <c r="N832" i="1" s="1"/>
  <c r="M833" i="1" s="1"/>
  <c r="N833" i="1" s="1"/>
  <c r="M834" i="1" s="1"/>
  <c r="N834" i="1" s="1"/>
  <c r="M835" i="1" s="1"/>
  <c r="N835" i="1" s="1"/>
  <c r="M836" i="1" s="1"/>
  <c r="N836" i="1" s="1"/>
  <c r="M837" i="1" s="1"/>
  <c r="N837" i="1" s="1"/>
  <c r="M838" i="1" s="1"/>
  <c r="N838" i="1" s="1"/>
  <c r="M839" i="1" s="1"/>
  <c r="N839" i="1" s="1"/>
  <c r="M840" i="1" s="1"/>
  <c r="N840" i="1" s="1"/>
  <c r="M841" i="1" s="1"/>
  <c r="N841" i="1" s="1"/>
  <c r="M842" i="1" s="1"/>
  <c r="N842" i="1" s="1"/>
  <c r="M843" i="1" s="1"/>
  <c r="N843" i="1" s="1"/>
  <c r="M844" i="1" s="1"/>
  <c r="N844" i="1" s="1"/>
  <c r="M845" i="1" s="1"/>
  <c r="N845" i="1" s="1"/>
  <c r="M846" i="1" s="1"/>
  <c r="N846" i="1" s="1"/>
  <c r="M847" i="1" s="1"/>
  <c r="N847" i="1" s="1"/>
  <c r="M848" i="1" s="1"/>
  <c r="N848" i="1" s="1"/>
  <c r="M849" i="1" s="1"/>
  <c r="N849" i="1" s="1"/>
  <c r="M850" i="1" s="1"/>
  <c r="N850" i="1" s="1"/>
  <c r="M851" i="1" s="1"/>
  <c r="N851" i="1" s="1"/>
  <c r="M852" i="1" s="1"/>
  <c r="N852" i="1" s="1"/>
  <c r="M853" i="1" s="1"/>
  <c r="N853" i="1" s="1"/>
  <c r="M854" i="1" s="1"/>
  <c r="N854" i="1" s="1"/>
  <c r="M855" i="1" s="1"/>
  <c r="N855" i="1" s="1"/>
  <c r="M856" i="1" s="1"/>
  <c r="N856" i="1" s="1"/>
  <c r="M857" i="1" s="1"/>
  <c r="N857" i="1" s="1"/>
  <c r="M858" i="1" s="1"/>
  <c r="N858" i="1" s="1"/>
  <c r="M859" i="1" s="1"/>
  <c r="N859" i="1" s="1"/>
  <c r="M860" i="1" s="1"/>
  <c r="N860" i="1" s="1"/>
  <c r="M861" i="1" s="1"/>
  <c r="N861" i="1" s="1"/>
  <c r="M862" i="1" s="1"/>
  <c r="N862" i="1" s="1"/>
  <c r="M863" i="1" s="1"/>
  <c r="N863" i="1" s="1"/>
  <c r="M864" i="1" s="1"/>
  <c r="N864" i="1" s="1"/>
  <c r="M865" i="1" s="1"/>
  <c r="N865" i="1" s="1"/>
  <c r="M866" i="1" s="1"/>
  <c r="N866" i="1" s="1"/>
  <c r="M867" i="1" s="1"/>
  <c r="N867" i="1" s="1"/>
  <c r="M868" i="1" s="1"/>
  <c r="N868" i="1" s="1"/>
  <c r="M869" i="1" s="1"/>
  <c r="N869" i="1" s="1"/>
  <c r="M870" i="1" s="1"/>
  <c r="N870" i="1" s="1"/>
  <c r="M871" i="1" s="1"/>
  <c r="N871" i="1" s="1"/>
  <c r="M872" i="1" s="1"/>
  <c r="N872" i="1" s="1"/>
  <c r="M873" i="1" s="1"/>
  <c r="N873" i="1" s="1"/>
  <c r="M874" i="1" s="1"/>
  <c r="N874" i="1" s="1"/>
  <c r="M875" i="1" s="1"/>
  <c r="N875" i="1" s="1"/>
  <c r="M876" i="1" s="1"/>
  <c r="N876" i="1" s="1"/>
  <c r="M877" i="1" s="1"/>
  <c r="N877" i="1" s="1"/>
  <c r="M878" i="1" s="1"/>
  <c r="N878" i="1" s="1"/>
  <c r="M879" i="1" s="1"/>
  <c r="N879" i="1" s="1"/>
  <c r="M880" i="1" s="1"/>
  <c r="N880" i="1" s="1"/>
  <c r="M881" i="1" s="1"/>
  <c r="N881" i="1" s="1"/>
  <c r="M882" i="1" s="1"/>
  <c r="N882" i="1" s="1"/>
  <c r="M883" i="1" s="1"/>
  <c r="N883" i="1" s="1"/>
  <c r="M884" i="1" s="1"/>
  <c r="N884" i="1" s="1"/>
  <c r="M885" i="1" s="1"/>
  <c r="N885" i="1" s="1"/>
  <c r="M886" i="1" s="1"/>
  <c r="N886" i="1" s="1"/>
  <c r="M887" i="1" s="1"/>
  <c r="N887" i="1" s="1"/>
  <c r="M888" i="1" s="1"/>
  <c r="N888" i="1" s="1"/>
  <c r="M889" i="1" s="1"/>
  <c r="N889" i="1" s="1"/>
  <c r="M890" i="1" s="1"/>
  <c r="N890" i="1" s="1"/>
  <c r="M891" i="1" s="1"/>
  <c r="N891" i="1" s="1"/>
  <c r="M892" i="1" s="1"/>
  <c r="N892" i="1" s="1"/>
  <c r="M893" i="1" s="1"/>
  <c r="N893" i="1" s="1"/>
  <c r="M894" i="1" s="1"/>
  <c r="N894" i="1" s="1"/>
  <c r="M895" i="1" s="1"/>
  <c r="N895" i="1" s="1"/>
  <c r="M896" i="1" s="1"/>
  <c r="N896" i="1" s="1"/>
  <c r="M897" i="1" s="1"/>
  <c r="N897" i="1" s="1"/>
  <c r="M898" i="1" s="1"/>
  <c r="N898" i="1" s="1"/>
  <c r="M899" i="1" s="1"/>
  <c r="N899" i="1" s="1"/>
  <c r="M900" i="1" s="1"/>
  <c r="N900" i="1" s="1"/>
  <c r="M901" i="1" s="1"/>
  <c r="N901" i="1" s="1"/>
  <c r="M902" i="1" s="1"/>
  <c r="N902" i="1" s="1"/>
  <c r="M903" i="1" s="1"/>
  <c r="N903" i="1" s="1"/>
  <c r="M904" i="1" s="1"/>
  <c r="N904" i="1" s="1"/>
  <c r="M905" i="1" s="1"/>
  <c r="N905" i="1" s="1"/>
  <c r="M906" i="1" s="1"/>
  <c r="N906" i="1" s="1"/>
  <c r="M907" i="1" s="1"/>
  <c r="N907" i="1" s="1"/>
  <c r="M908" i="1" s="1"/>
  <c r="N908" i="1" s="1"/>
  <c r="M909" i="1" s="1"/>
  <c r="N909" i="1" s="1"/>
  <c r="M910" i="1" s="1"/>
  <c r="N910" i="1" s="1"/>
  <c r="M911" i="1" s="1"/>
  <c r="N911" i="1" s="1"/>
  <c r="M912" i="1" s="1"/>
  <c r="N912" i="1" s="1"/>
  <c r="M913" i="1" s="1"/>
  <c r="N913" i="1" s="1"/>
  <c r="M914" i="1" s="1"/>
  <c r="N914" i="1" s="1"/>
  <c r="M915" i="1" s="1"/>
  <c r="N915" i="1" s="1"/>
  <c r="M916" i="1" s="1"/>
  <c r="N916" i="1" s="1"/>
  <c r="M917" i="1" s="1"/>
  <c r="N917" i="1" s="1"/>
  <c r="M918" i="1" s="1"/>
  <c r="N918" i="1" s="1"/>
  <c r="M919" i="1" s="1"/>
  <c r="N919" i="1" s="1"/>
  <c r="M920" i="1" s="1"/>
  <c r="N920" i="1" s="1"/>
  <c r="M921" i="1" s="1"/>
  <c r="N921" i="1" s="1"/>
  <c r="M922" i="1" s="1"/>
  <c r="N922" i="1" s="1"/>
  <c r="M923" i="1" s="1"/>
  <c r="N923" i="1" s="1"/>
  <c r="M924" i="1" s="1"/>
  <c r="N924" i="1" s="1"/>
  <c r="M925" i="1" s="1"/>
  <c r="N925" i="1" s="1"/>
  <c r="M926" i="1" s="1"/>
  <c r="N926" i="1" s="1"/>
  <c r="M927" i="1" s="1"/>
  <c r="N927" i="1" s="1"/>
  <c r="M928" i="1" s="1"/>
  <c r="N928" i="1" s="1"/>
  <c r="M929" i="1" s="1"/>
  <c r="N929" i="1" s="1"/>
  <c r="M930" i="1" s="1"/>
  <c r="N930" i="1" s="1"/>
  <c r="M931" i="1" s="1"/>
  <c r="N931" i="1" s="1"/>
  <c r="M932" i="1" s="1"/>
  <c r="N932" i="1" s="1"/>
  <c r="M933" i="1" s="1"/>
  <c r="N933" i="1" s="1"/>
  <c r="M934" i="1" s="1"/>
  <c r="N934" i="1" s="1"/>
  <c r="M935" i="1" s="1"/>
  <c r="N935" i="1" s="1"/>
  <c r="M936" i="1" s="1"/>
  <c r="N936" i="1" s="1"/>
  <c r="M937" i="1" s="1"/>
  <c r="N937" i="1" s="1"/>
  <c r="M938" i="1" s="1"/>
  <c r="N938" i="1" s="1"/>
  <c r="M939" i="1" s="1"/>
  <c r="N939" i="1" s="1"/>
  <c r="M940" i="1" s="1"/>
  <c r="N940" i="1" s="1"/>
  <c r="M941" i="1" s="1"/>
  <c r="N941" i="1" s="1"/>
  <c r="M942" i="1" s="1"/>
  <c r="N942" i="1" s="1"/>
  <c r="M943" i="1" s="1"/>
  <c r="N943" i="1" s="1"/>
  <c r="M944" i="1" s="1"/>
  <c r="N944" i="1" s="1"/>
  <c r="M945" i="1" s="1"/>
  <c r="N945" i="1" s="1"/>
  <c r="M946" i="1" s="1"/>
  <c r="N946" i="1" s="1"/>
  <c r="M947" i="1" s="1"/>
  <c r="N947" i="1" s="1"/>
  <c r="M948" i="1" s="1"/>
  <c r="N948" i="1" s="1"/>
  <c r="M949" i="1" s="1"/>
  <c r="N949" i="1" s="1"/>
  <c r="M950" i="1" s="1"/>
  <c r="N950" i="1" s="1"/>
  <c r="M951" i="1" s="1"/>
  <c r="N951" i="1" s="1"/>
  <c r="M952" i="1" s="1"/>
  <c r="N952" i="1" s="1"/>
  <c r="M953" i="1" s="1"/>
  <c r="N953" i="1" s="1"/>
  <c r="M954" i="1" s="1"/>
  <c r="N954" i="1" s="1"/>
  <c r="M955" i="1" s="1"/>
  <c r="N955" i="1" s="1"/>
  <c r="M956" i="1" s="1"/>
  <c r="N956" i="1" s="1"/>
  <c r="M957" i="1" s="1"/>
  <c r="N957" i="1" s="1"/>
  <c r="M958" i="1" s="1"/>
  <c r="N958" i="1" s="1"/>
  <c r="M959" i="1" s="1"/>
  <c r="N959" i="1" s="1"/>
  <c r="M960" i="1" s="1"/>
  <c r="N960" i="1" s="1"/>
  <c r="M961" i="1" s="1"/>
  <c r="N961" i="1" s="1"/>
  <c r="M962" i="1" s="1"/>
  <c r="N962" i="1" s="1"/>
  <c r="M963" i="1" s="1"/>
  <c r="N963" i="1" s="1"/>
  <c r="M964" i="1" s="1"/>
  <c r="N964" i="1" s="1"/>
  <c r="M965" i="1" s="1"/>
  <c r="N965" i="1" s="1"/>
  <c r="M966" i="1" s="1"/>
  <c r="N966" i="1" s="1"/>
  <c r="M967" i="1" s="1"/>
  <c r="N967" i="1" s="1"/>
  <c r="M968" i="1" s="1"/>
  <c r="N968" i="1" s="1"/>
  <c r="M969" i="1" s="1"/>
  <c r="N969" i="1" s="1"/>
  <c r="M970" i="1" s="1"/>
  <c r="N970" i="1" s="1"/>
  <c r="M971" i="1" s="1"/>
  <c r="N971" i="1" s="1"/>
  <c r="M972" i="1" s="1"/>
  <c r="N972" i="1" s="1"/>
  <c r="M973" i="1" s="1"/>
  <c r="N973" i="1" s="1"/>
  <c r="M974" i="1" s="1"/>
  <c r="N974" i="1" s="1"/>
  <c r="M975" i="1" s="1"/>
  <c r="N975" i="1" s="1"/>
  <c r="M976" i="1" s="1"/>
  <c r="N976" i="1" s="1"/>
  <c r="M977" i="1" s="1"/>
  <c r="N977" i="1" s="1"/>
  <c r="M978" i="1" s="1"/>
  <c r="N978" i="1" s="1"/>
  <c r="M979" i="1" s="1"/>
  <c r="N979" i="1" s="1"/>
  <c r="M980" i="1" s="1"/>
  <c r="N980" i="1" s="1"/>
  <c r="M981" i="1" s="1"/>
  <c r="N981" i="1" s="1"/>
  <c r="M982" i="1" s="1"/>
  <c r="N982" i="1" s="1"/>
  <c r="M983" i="1" s="1"/>
  <c r="N983" i="1" s="1"/>
  <c r="M984" i="1" s="1"/>
  <c r="N984" i="1" s="1"/>
  <c r="M985" i="1" s="1"/>
  <c r="N985" i="1" s="1"/>
  <c r="M986" i="1" s="1"/>
  <c r="N986" i="1" s="1"/>
  <c r="M987" i="1" s="1"/>
  <c r="N987" i="1" s="1"/>
  <c r="M988" i="1" s="1"/>
  <c r="N988" i="1" s="1"/>
  <c r="M989" i="1" s="1"/>
  <c r="N989" i="1" s="1"/>
  <c r="M990" i="1" s="1"/>
  <c r="N990" i="1" s="1"/>
  <c r="M991" i="1" s="1"/>
  <c r="N991" i="1" s="1"/>
  <c r="M992" i="1" s="1"/>
  <c r="N992" i="1" s="1"/>
  <c r="M993" i="1" s="1"/>
  <c r="N993" i="1" s="1"/>
  <c r="M994" i="1" s="1"/>
  <c r="N994" i="1" s="1"/>
  <c r="M995" i="1" s="1"/>
  <c r="N995" i="1" s="1"/>
  <c r="M996" i="1" s="1"/>
  <c r="N996" i="1" s="1"/>
  <c r="M997" i="1" s="1"/>
  <c r="N997" i="1" s="1"/>
  <c r="M998" i="1" s="1"/>
  <c r="N998" i="1" s="1"/>
  <c r="M999" i="1" s="1"/>
  <c r="N999" i="1" s="1"/>
  <c r="M1000" i="1" s="1"/>
  <c r="N1000" i="1" s="1"/>
  <c r="M1001" i="1" s="1"/>
  <c r="N1001" i="1" s="1"/>
  <c r="M1002" i="1" s="1"/>
  <c r="N1002" i="1" s="1"/>
  <c r="M1003" i="1" s="1"/>
  <c r="N1003" i="1" s="1"/>
  <c r="M1004" i="1" s="1"/>
  <c r="N1004" i="1" s="1"/>
  <c r="M1005" i="1" s="1"/>
  <c r="N1005" i="1" s="1"/>
  <c r="M1006" i="1" s="1"/>
  <c r="N1006" i="1" s="1"/>
  <c r="M1007" i="1" s="1"/>
  <c r="N1007" i="1" s="1"/>
  <c r="M1008" i="1" s="1"/>
  <c r="N1008" i="1" s="1"/>
  <c r="M1009" i="1" s="1"/>
  <c r="N1009" i="1" s="1"/>
  <c r="M1010" i="1" s="1"/>
  <c r="N1010" i="1" s="1"/>
  <c r="M1011" i="1" s="1"/>
  <c r="N1011" i="1" s="1"/>
  <c r="M1012" i="1" s="1"/>
  <c r="N1012" i="1" s="1"/>
  <c r="M1013" i="1" s="1"/>
  <c r="N1013" i="1" s="1"/>
  <c r="M1014" i="1" s="1"/>
  <c r="N1014" i="1" s="1"/>
  <c r="M1015" i="1" s="1"/>
  <c r="N1015" i="1" s="1"/>
  <c r="M1016" i="1" s="1"/>
  <c r="N1016" i="1" s="1"/>
  <c r="M1017" i="1" s="1"/>
  <c r="N1017" i="1" s="1"/>
  <c r="M1018" i="1" s="1"/>
  <c r="N1018" i="1" s="1"/>
  <c r="M1019" i="1" s="1"/>
  <c r="N1019" i="1" s="1"/>
  <c r="M1020" i="1" s="1"/>
  <c r="N1020" i="1" s="1"/>
  <c r="M1021" i="1" s="1"/>
  <c r="N1021" i="1" s="1"/>
  <c r="M1022" i="1" s="1"/>
  <c r="N1022" i="1" s="1"/>
  <c r="M1023" i="1" s="1"/>
  <c r="N1023" i="1" s="1"/>
  <c r="M1024" i="1" s="1"/>
  <c r="N1024" i="1" s="1"/>
  <c r="M1025" i="1" s="1"/>
  <c r="N1025" i="1" s="1"/>
  <c r="M1026" i="1" s="1"/>
  <c r="N1026" i="1" s="1"/>
  <c r="M1027" i="1" s="1"/>
  <c r="N1027" i="1" s="1"/>
  <c r="M1028" i="1" s="1"/>
  <c r="N1028" i="1" s="1"/>
  <c r="M1029" i="1" s="1"/>
  <c r="N1029" i="1" s="1"/>
  <c r="M1030" i="1" s="1"/>
  <c r="N1030" i="1" s="1"/>
  <c r="M1031" i="1" s="1"/>
  <c r="N1031" i="1" s="1"/>
  <c r="M1032" i="1" s="1"/>
  <c r="N1032" i="1" s="1"/>
  <c r="M1033" i="1" s="1"/>
  <c r="N1033" i="1" s="1"/>
  <c r="M1034" i="1" s="1"/>
  <c r="N1034" i="1" s="1"/>
  <c r="M1035" i="1" s="1"/>
  <c r="N1035" i="1" s="1"/>
  <c r="M1036" i="1" s="1"/>
  <c r="N1036" i="1" s="1"/>
  <c r="M1037" i="1" s="1"/>
  <c r="N1037" i="1" s="1"/>
  <c r="M1038" i="1" s="1"/>
  <c r="N1038" i="1" s="1"/>
  <c r="M1039" i="1" s="1"/>
  <c r="N1039" i="1" s="1"/>
  <c r="M1040" i="1" s="1"/>
  <c r="N1040" i="1" s="1"/>
  <c r="M1041" i="1" s="1"/>
  <c r="N1041" i="1" s="1"/>
  <c r="M1042" i="1" s="1"/>
  <c r="N1042" i="1" s="1"/>
  <c r="M1043" i="1" s="1"/>
  <c r="N1043" i="1" s="1"/>
  <c r="M1044" i="1" s="1"/>
  <c r="N1044" i="1" s="1"/>
  <c r="M1045" i="1" s="1"/>
  <c r="N1045" i="1" s="1"/>
  <c r="M1046" i="1" s="1"/>
  <c r="N1046" i="1" s="1"/>
</calcChain>
</file>

<file path=xl/sharedStrings.xml><?xml version="1.0" encoding="utf-8"?>
<sst xmlns="http://schemas.openxmlformats.org/spreadsheetml/2006/main" count="8160" uniqueCount="3364">
  <si>
    <t xml:space="preserve">Račun partnerja </t>
  </si>
  <si>
    <t>Naziv partnerja</t>
  </si>
  <si>
    <t>Namen</t>
  </si>
  <si>
    <t>Naša referenca</t>
  </si>
  <si>
    <t>Tuja referenca</t>
  </si>
  <si>
    <t>SI56010000009000034</t>
  </si>
  <si>
    <t>VANJA REZONJA UTENKAR</t>
  </si>
  <si>
    <t>Priliv</t>
  </si>
  <si>
    <t>SI56023003871834264</t>
  </si>
  <si>
    <t>JERNEJ JUŽNA</t>
  </si>
  <si>
    <t>SI56023101555587167</t>
  </si>
  <si>
    <t>JANKO VODLAN</t>
  </si>
  <si>
    <t>SI56023054018891160</t>
  </si>
  <si>
    <t>BOJANA PLANINSEK</t>
  </si>
  <si>
    <t>SI01 201606-259-2</t>
  </si>
  <si>
    <t>NLB D.D.</t>
  </si>
  <si>
    <t>UPORABNINA NLB PROKLIK</t>
  </si>
  <si>
    <t xml:space="preserve">00 </t>
  </si>
  <si>
    <t>STROŠKI VODENJA</t>
  </si>
  <si>
    <t>OBRESTI POZIT. STANJA</t>
  </si>
  <si>
    <t>NOVA LJUBLJANSKA BANKA D.D.</t>
  </si>
  <si>
    <t>PROVIZIJA</t>
  </si>
  <si>
    <t>SI56023110261804804</t>
  </si>
  <si>
    <t>VINKO MALEŠ SP</t>
  </si>
  <si>
    <t>SI56012236000000010</t>
  </si>
  <si>
    <t>ZAVOD ZA ŠPORT IN REKREACIJO DOMŽALE</t>
  </si>
  <si>
    <t>SI56610000009269570</t>
  </si>
  <si>
    <t>MICROGRAMM</t>
  </si>
  <si>
    <t>SI56031031008566959</t>
  </si>
  <si>
    <t>KAM BUS</t>
  </si>
  <si>
    <t>SI56051008010489572</t>
  </si>
  <si>
    <t>PLANINSKA ZVEZA SLOVENIJE</t>
  </si>
  <si>
    <t>SI56031031000670965</t>
  </si>
  <si>
    <t>ALEŠ JANŽEKOVIČ</t>
  </si>
  <si>
    <t>SI56023003870814309</t>
  </si>
  <si>
    <t>RENATA LOBODA</t>
  </si>
  <si>
    <t>05 3300285-100</t>
  </si>
  <si>
    <t>SI56610000012359214</t>
  </si>
  <si>
    <t>JANEZ KOSIRNIK</t>
  </si>
  <si>
    <t>NRCnotprovided</t>
  </si>
  <si>
    <t>SI56242011003869079</t>
  </si>
  <si>
    <t>MEHMED VOJNIKOVIC</t>
  </si>
  <si>
    <t>SI56010000000200097</t>
  </si>
  <si>
    <t>SI56023003870272855</t>
  </si>
  <si>
    <t>VESNA RAZGORSEK BURGAR</t>
  </si>
  <si>
    <t>NRC1234</t>
  </si>
  <si>
    <t>SI56330000000973483</t>
  </si>
  <si>
    <t>ALES KOZAR</t>
  </si>
  <si>
    <t>SI56290000010605934</t>
  </si>
  <si>
    <t>POTOCNIK BERNARDA</t>
  </si>
  <si>
    <t>NRCNOTPROVIDED</t>
  </si>
  <si>
    <t>SI56020113051855239</t>
  </si>
  <si>
    <t>MAJDA KAVCIC</t>
  </si>
  <si>
    <t>JASA OGOREVC</t>
  </si>
  <si>
    <t>SI56023054019645820</t>
  </si>
  <si>
    <t>TEJA SKOCIR</t>
  </si>
  <si>
    <t>SI56023030018888678</t>
  </si>
  <si>
    <t>ŠS D.O.O.</t>
  </si>
  <si>
    <t>SI56023000015782691</t>
  </si>
  <si>
    <t>PENZION GOSTILNA KEBER</t>
  </si>
  <si>
    <t>SI56023003876245630</t>
  </si>
  <si>
    <t>SONJA VEIDER</t>
  </si>
  <si>
    <t>SI01 201606-227-4</t>
  </si>
  <si>
    <t>SI56023003870916547</t>
  </si>
  <si>
    <t>GASPER POGACAR</t>
  </si>
  <si>
    <t>SI56350010001080492</t>
  </si>
  <si>
    <t>LUCIJA ZORMAN</t>
  </si>
  <si>
    <t>SI56023000254359138</t>
  </si>
  <si>
    <t>ZENMEDIA</t>
  </si>
  <si>
    <t>SI56029220011058965</t>
  </si>
  <si>
    <t>TELEKOM SLOVENIJE</t>
  </si>
  <si>
    <t>SI56051008013665643</t>
  </si>
  <si>
    <t>JANI ABE SP</t>
  </si>
  <si>
    <t>SI56044430226019662</t>
  </si>
  <si>
    <t>FELICIJAN LEA</t>
  </si>
  <si>
    <t>SI56300000006461497</t>
  </si>
  <si>
    <t>TINA TURK</t>
  </si>
  <si>
    <t>SI56011008881000030</t>
  </si>
  <si>
    <t>PDP - PRORAČUN DRŽAVE</t>
  </si>
  <si>
    <t>SI19 70096864-80004</t>
  </si>
  <si>
    <t>SI56023003870875322</t>
  </si>
  <si>
    <t>VESNA LIPOVSEK FLERIN</t>
  </si>
  <si>
    <t>SI56340001015827723</t>
  </si>
  <si>
    <t>PODLIPNIK TOMAZ</t>
  </si>
  <si>
    <t>SI56023003870861160</t>
  </si>
  <si>
    <t>ALBINA JANCAR</t>
  </si>
  <si>
    <t>NIKA SODNIK</t>
  </si>
  <si>
    <t>PREHODNI DAVČNI PODRAČUN - PRORAČU</t>
  </si>
  <si>
    <t>Akontacija dohodnine</t>
  </si>
  <si>
    <t>SI00 2655</t>
  </si>
  <si>
    <t>SI19 70096864-40002</t>
  </si>
  <si>
    <t>SI00 2854</t>
  </si>
  <si>
    <t>OBRESTI KREDITA</t>
  </si>
  <si>
    <t>00 12790125-12830148</t>
  </si>
  <si>
    <t>SI56011008882000003</t>
  </si>
  <si>
    <t>PREHODNI DAVČNI PODRAČUN - ZPIZ</t>
  </si>
  <si>
    <t>Prispevek za PIZ</t>
  </si>
  <si>
    <t>SI00 2660</t>
  </si>
  <si>
    <t>SI19 70096864-44008</t>
  </si>
  <si>
    <t>SI56011008883000073</t>
  </si>
  <si>
    <t>PREHODNI DAVČNI PODRAČUN - ZZZS</t>
  </si>
  <si>
    <t>prispevek za zdravstvo</t>
  </si>
  <si>
    <t xml:space="preserve">SI99 </t>
  </si>
  <si>
    <t>SI19 70096864-45004</t>
  </si>
  <si>
    <t>SI56020113051234827</t>
  </si>
  <si>
    <t>ROMAN KREMPL</t>
  </si>
  <si>
    <t>SI56610000008713857</t>
  </si>
  <si>
    <t>BORUT KOROSIN S.P.</t>
  </si>
  <si>
    <t>VRAČILO GLAVNICE</t>
  </si>
  <si>
    <t>SI56023023942793449</t>
  </si>
  <si>
    <t>ALOJZ JUDEZ</t>
  </si>
  <si>
    <t>PLEZANJE JOST</t>
  </si>
  <si>
    <t>SI56012230100001491</t>
  </si>
  <si>
    <t>OBCINA DOMZALE</t>
  </si>
  <si>
    <t>SI56020383781087209</t>
  </si>
  <si>
    <t>HELENA KERMAUNER</t>
  </si>
  <si>
    <t>SI56023003870630785</t>
  </si>
  <si>
    <t>MATEJ OGOREVC</t>
  </si>
  <si>
    <t>SI56051007001182844</t>
  </si>
  <si>
    <t>POLJA PRETNAR</t>
  </si>
  <si>
    <t>SI56051008000104170</t>
  </si>
  <si>
    <t>ZAVAROVALNICA TRIGLAV</t>
  </si>
  <si>
    <t>SI56023033958766196</t>
  </si>
  <si>
    <t>PETER CERAR</t>
  </si>
  <si>
    <t>SI56022801500680041</t>
  </si>
  <si>
    <t>MOJCA FUCHS LUKEZIC</t>
  </si>
  <si>
    <t>JASA LUKEZIC</t>
  </si>
  <si>
    <t>SI56023033959094541</t>
  </si>
  <si>
    <t>VIDA KLEINLERCHER</t>
  </si>
  <si>
    <t>SI56031341000138759</t>
  </si>
  <si>
    <t>DOMA MARINSEK BOJANA</t>
  </si>
  <si>
    <t>SI56031031000233495</t>
  </si>
  <si>
    <t>ZIBRIK SIMONA</t>
  </si>
  <si>
    <t>SI56020153310798095</t>
  </si>
  <si>
    <t>ROMEO ZAGAR</t>
  </si>
  <si>
    <t>PLEZALNA SOLA</t>
  </si>
  <si>
    <t>SI56011006300109972</t>
  </si>
  <si>
    <t>REPUBLIKA SLOVENIJA-PRORACUN</t>
  </si>
  <si>
    <t>SI56610000007192218</t>
  </si>
  <si>
    <t>PLANINSKO DRUŠTVO KRANJ</t>
  </si>
  <si>
    <t>SI56610000014738624</t>
  </si>
  <si>
    <t>JANEZ SELSEK</t>
  </si>
  <si>
    <t>SI56101000003154241</t>
  </si>
  <si>
    <t>BOJAN SAV</t>
  </si>
  <si>
    <t>SI05 1200151-1488805-855</t>
  </si>
  <si>
    <t>SI56020113052828440</t>
  </si>
  <si>
    <t>ALES KOREN</t>
  </si>
  <si>
    <t>ZA ZIGA KOREN</t>
  </si>
  <si>
    <t>SI56020383780745575</t>
  </si>
  <si>
    <t>JANEZ CERAR</t>
  </si>
  <si>
    <t>GRUDEN KLEMEN</t>
  </si>
  <si>
    <t>SI56031271000246287</t>
  </si>
  <si>
    <t>KOKELJ BARBARA</t>
  </si>
  <si>
    <t>SI56610000009790072</t>
  </si>
  <si>
    <t>BOSTJAN DEZELAK</t>
  </si>
  <si>
    <t>SI56610000009101469</t>
  </si>
  <si>
    <t>BAUMANN</t>
  </si>
  <si>
    <t>SI56020113055711474</t>
  </si>
  <si>
    <t>IGOR POZARNIK</t>
  </si>
  <si>
    <t>SI01 201606-044-1</t>
  </si>
  <si>
    <t>SI56340001014775952</t>
  </si>
  <si>
    <t>HROVAT BORIS</t>
  </si>
  <si>
    <t>TINA MAVEC</t>
  </si>
  <si>
    <t>SI56020383781227568</t>
  </si>
  <si>
    <t>MATJAZ TRAVNIKAR</t>
  </si>
  <si>
    <t>T. MATIC PLEZALNA SOLA 15H/TEDEN</t>
  </si>
  <si>
    <t>SI56610000000201719</t>
  </si>
  <si>
    <t>BARBARA ORESNIK</t>
  </si>
  <si>
    <t>SI56023033959040512</t>
  </si>
  <si>
    <t>JERNEJ GRAD</t>
  </si>
  <si>
    <t>PN DOM - DELO NA VP</t>
  </si>
  <si>
    <t>SI56290000082021214</t>
  </si>
  <si>
    <t>ERJAVSEK PETER</t>
  </si>
  <si>
    <t>SI56340001011707745</t>
  </si>
  <si>
    <t>BIDER LIANA</t>
  </si>
  <si>
    <t>SI56020193460642432</t>
  </si>
  <si>
    <t>MATEJ BRODARIC</t>
  </si>
  <si>
    <t>DURS</t>
  </si>
  <si>
    <t>SI19 70096864-62006</t>
  </si>
  <si>
    <t>SI56070000001071649</t>
  </si>
  <si>
    <t>PK ŠKOFJA LOKA</t>
  </si>
  <si>
    <t>AQUA TEHNIKA</t>
  </si>
  <si>
    <t>SI00 110-906</t>
  </si>
  <si>
    <t>AK SLOVENSKA BISTRICA</t>
  </si>
  <si>
    <t>SI56011006030708477</t>
  </si>
  <si>
    <t>UL - FAKULTETA ZA ŠPORT</t>
  </si>
  <si>
    <t>SI56023030018492142</t>
  </si>
  <si>
    <t>NOTARKA MAJDA LOKOŠEK</t>
  </si>
  <si>
    <t>PN MO - TABOR</t>
  </si>
  <si>
    <t>SI56020320257801026</t>
  </si>
  <si>
    <t>GOSTINSTVO OVIJAČ K.D.</t>
  </si>
  <si>
    <t>JANI ABE</t>
  </si>
  <si>
    <t>GOT. POVR. - ŠPO</t>
  </si>
  <si>
    <t>SI56020102754852443</t>
  </si>
  <si>
    <t>LUKA SKOČIR</t>
  </si>
  <si>
    <t>SI56029220015960569</t>
  </si>
  <si>
    <t>MERCATOR D.D.</t>
  </si>
  <si>
    <t>SI56031531000576753</t>
  </si>
  <si>
    <t>MESNICA MARTIN</t>
  </si>
  <si>
    <t>SI56020180090551984</t>
  </si>
  <si>
    <t>DRUŠTVO KORENJAK</t>
  </si>
  <si>
    <t>SI56023003872378919</t>
  </si>
  <si>
    <t>ALMA NOVLJAN</t>
  </si>
  <si>
    <t>SI56021451340306662</t>
  </si>
  <si>
    <t>URŠKA NOVAK</t>
  </si>
  <si>
    <t>TEJA SKOČIR</t>
  </si>
  <si>
    <t>SI56340001015506556</t>
  </si>
  <si>
    <t>DUŠAN PRAŠNIKAR</t>
  </si>
  <si>
    <t>SI56020133215708414</t>
  </si>
  <si>
    <t>BLAŽ KEŠNAR</t>
  </si>
  <si>
    <t>SI56023064028837297</t>
  </si>
  <si>
    <t>TIN PELC</t>
  </si>
  <si>
    <t>SI56023111601662312</t>
  </si>
  <si>
    <t>NEJC SOLJE</t>
  </si>
  <si>
    <t>SI56031021000123255</t>
  </si>
  <si>
    <t>COP BARBARA</t>
  </si>
  <si>
    <t>SI56020102759207258</t>
  </si>
  <si>
    <t>MAJA PIRC</t>
  </si>
  <si>
    <t>SI56300000001554073</t>
  </si>
  <si>
    <t>ALENKA GRUDEN</t>
  </si>
  <si>
    <t>AMBROŽ TERČIČ</t>
  </si>
  <si>
    <t>SI56340001006812640</t>
  </si>
  <si>
    <t>DROL MARIJAN</t>
  </si>
  <si>
    <t>SI56101000051211533</t>
  </si>
  <si>
    <t>NINA KRASEVEC</t>
  </si>
  <si>
    <t>SI00 00</t>
  </si>
  <si>
    <t>SI56290000040049120</t>
  </si>
  <si>
    <t>REMSKAR NINA</t>
  </si>
  <si>
    <t>SI56023120011917914</t>
  </si>
  <si>
    <t>PLANINSKO DRUŠTVO KAMNIK</t>
  </si>
  <si>
    <t>PLACILO RACUNA</t>
  </si>
  <si>
    <t>SI56031001001963346</t>
  </si>
  <si>
    <t>KOROSEC MARKO</t>
  </si>
  <si>
    <t>SI56330000002399868</t>
  </si>
  <si>
    <t>ALENKA ZIERNFELD</t>
  </si>
  <si>
    <t>GOSTINSTVO OVIJAC K.D.</t>
  </si>
  <si>
    <t>SI56101000044229085</t>
  </si>
  <si>
    <t>KLEMENČIČ JAKOB SP</t>
  </si>
  <si>
    <t>PD POLOG</t>
  </si>
  <si>
    <t>SI56031101086064378</t>
  </si>
  <si>
    <t>DRUŠTVO PROSTI ČAS ŠMARTNO</t>
  </si>
  <si>
    <t>SI56020470253255356</t>
  </si>
  <si>
    <t>PLANINSKO DRUŠTVO BOROVNICA</t>
  </si>
  <si>
    <t>SI00 11-5-5</t>
  </si>
  <si>
    <t>SI56340001013944371</t>
  </si>
  <si>
    <t>KIBUBA</t>
  </si>
  <si>
    <t>SI56350010000827419</t>
  </si>
  <si>
    <t>ANDREJ TROJER</t>
  </si>
  <si>
    <t>NRC2016/N009</t>
  </si>
  <si>
    <t>DRUŠTVO ZA RAZVOJ PLEZALNE KULTURE</t>
  </si>
  <si>
    <t>VPISNA KNJIGA</t>
  </si>
  <si>
    <t>GOSTINSTVO OVIJAČ</t>
  </si>
  <si>
    <t>SI56340001001445339</t>
  </si>
  <si>
    <t>MIHA VIDALI</t>
  </si>
  <si>
    <t>PLEZALNI KLUB KAMNIK</t>
  </si>
  <si>
    <t>SI56020102758159561</t>
  </si>
  <si>
    <t>SI56610000009477926</t>
  </si>
  <si>
    <t>PLANINSKO DRUŠTVO JESENICE</t>
  </si>
  <si>
    <t>SI00 16-6-9</t>
  </si>
  <si>
    <t>SI56340001000961503</t>
  </si>
  <si>
    <t>WIENER STÄDTISCHE ZAVAROVALNICA</t>
  </si>
  <si>
    <t>SI12 0010663853478</t>
  </si>
  <si>
    <t>JERNEJ JUZNA</t>
  </si>
  <si>
    <t>IT04N0200864150000101616585</t>
  </si>
  <si>
    <t>ANTICADUTA.COM SRL</t>
  </si>
  <si>
    <t>cLANARINA</t>
  </si>
  <si>
    <t>SI56023003870504879</t>
  </si>
  <si>
    <t>NINA STENKO PRIMOZIC</t>
  </si>
  <si>
    <t>SI56023023943132949</t>
  </si>
  <si>
    <t>ALOJZ PIRNAT</t>
  </si>
  <si>
    <t>SI56020153310847565</t>
  </si>
  <si>
    <t>SAŠO EGETE</t>
  </si>
  <si>
    <t>SI56023003871681004</t>
  </si>
  <si>
    <t>SREČO KRIŽNAR</t>
  </si>
  <si>
    <t>ALEŠ KERMAUNER</t>
  </si>
  <si>
    <t>SI00 20160115</t>
  </si>
  <si>
    <t>POLOG - CLANARINA</t>
  </si>
  <si>
    <t>SI56020113052866852</t>
  </si>
  <si>
    <t>SANDI ZAJC</t>
  </si>
  <si>
    <t>SI56031031000357461</t>
  </si>
  <si>
    <t>AGRARNA SKUPNOST MALA PLANINA</t>
  </si>
  <si>
    <t>Id promet</t>
  </si>
  <si>
    <t>Datum</t>
  </si>
  <si>
    <t>breme</t>
  </si>
  <si>
    <t>dobro</t>
  </si>
  <si>
    <t>STARO</t>
  </si>
  <si>
    <t>NOVO</t>
  </si>
  <si>
    <t>tip priliva</t>
  </si>
  <si>
    <t>tip odliva</t>
  </si>
  <si>
    <t>DOM</t>
  </si>
  <si>
    <t>OBČ</t>
  </si>
  <si>
    <t>RAZ</t>
  </si>
  <si>
    <t>MO</t>
  </si>
  <si>
    <t>DON</t>
  </si>
  <si>
    <t>ČLA</t>
  </si>
  <si>
    <t>UO</t>
  </si>
  <si>
    <t>DOH</t>
  </si>
  <si>
    <t>VO</t>
  </si>
  <si>
    <t>AO</t>
  </si>
  <si>
    <t>ŠPO</t>
  </si>
  <si>
    <t>FIN</t>
  </si>
  <si>
    <t>STO</t>
  </si>
  <si>
    <t>IZO</t>
  </si>
  <si>
    <t>PN</t>
  </si>
  <si>
    <t>MAO</t>
  </si>
  <si>
    <t>TRE</t>
  </si>
  <si>
    <t>INV</t>
  </si>
  <si>
    <t>ROD</t>
  </si>
  <si>
    <t>KRE</t>
  </si>
  <si>
    <t>ODSEK</t>
  </si>
  <si>
    <t>BREME</t>
  </si>
  <si>
    <t>DOBRO</t>
  </si>
  <si>
    <t>RAZREZ</t>
  </si>
  <si>
    <t>SKUPAJ</t>
  </si>
  <si>
    <t>SOFINANCIRANJE</t>
  </si>
  <si>
    <t>STANJE 1.1.</t>
  </si>
  <si>
    <t>VSI PRILIVI</t>
  </si>
  <si>
    <t>VSI ODLIVI</t>
  </si>
  <si>
    <t>RAZLIKA</t>
  </si>
  <si>
    <t>STANJE 31.12</t>
  </si>
  <si>
    <t>Prilivi</t>
  </si>
  <si>
    <t>Najemnik doma</t>
  </si>
  <si>
    <t>Članarina</t>
  </si>
  <si>
    <t>Občinski razpisi</t>
  </si>
  <si>
    <t>Del dohodnine</t>
  </si>
  <si>
    <t>Finančni prihodki</t>
  </si>
  <si>
    <t>Odlivi</t>
  </si>
  <si>
    <t>Storitve</t>
  </si>
  <si>
    <t>Investicije</t>
  </si>
  <si>
    <t>Kredit (+obesti)</t>
  </si>
  <si>
    <t>Članarina (PZS)</t>
  </si>
  <si>
    <t>Potni nalogi</t>
  </si>
  <si>
    <t>Izobraževanja</t>
  </si>
  <si>
    <t>Trenerji</t>
  </si>
  <si>
    <t>TAX</t>
  </si>
  <si>
    <t>Davki (DDV, dobiček)</t>
  </si>
  <si>
    <t>Finance</t>
  </si>
  <si>
    <t>Razlika</t>
  </si>
  <si>
    <t>Sofinanciranje športa</t>
  </si>
  <si>
    <t>SI56023101554541022</t>
  </si>
  <si>
    <t>JAKA HRAST</t>
  </si>
  <si>
    <t>127GS8U2S8SU8A4G</t>
  </si>
  <si>
    <t>SI01 2017051659</t>
  </si>
  <si>
    <t>127GS8U2S8SU8A50</t>
  </si>
  <si>
    <t>029000000200020</t>
  </si>
  <si>
    <t>127GS8U2S8SU8A54</t>
  </si>
  <si>
    <t>127GS8U2S8SU8A5A</t>
  </si>
  <si>
    <t>127GS8U2S8SU8A5G</t>
  </si>
  <si>
    <t>00 29122017</t>
  </si>
  <si>
    <t>127GS8U2S8MJ6H02</t>
  </si>
  <si>
    <t>GOT. POVR . - LETALSKE KARTE</t>
  </si>
  <si>
    <t>NRC2017/R235</t>
  </si>
  <si>
    <t>SI00 20171228</t>
  </si>
  <si>
    <t>127GS8U2S8MJ6H0C</t>
  </si>
  <si>
    <t>SI56031621061122742</t>
  </si>
  <si>
    <t>MR &amp; CO</t>
  </si>
  <si>
    <t>OPRIMKI ZA STENO, PRERAČUN 20171204/2</t>
  </si>
  <si>
    <t>NRC2017/PR015</t>
  </si>
  <si>
    <t>127GS8U2S8MJ6H0L</t>
  </si>
  <si>
    <t>SI56023101553705367</t>
  </si>
  <si>
    <t>MAJA ŠUŠTAR</t>
  </si>
  <si>
    <t>PREOSTANEK KATEGORIZACIJE</t>
  </si>
  <si>
    <t>127GS8U2S8MJ6H0X</t>
  </si>
  <si>
    <t>SI56610000016522551</t>
  </si>
  <si>
    <t>SI00 488002</t>
  </si>
  <si>
    <t>SI00 2017</t>
  </si>
  <si>
    <t>127GS8U2S8MJ6H14</t>
  </si>
  <si>
    <t>SI56029000000200020</t>
  </si>
  <si>
    <t>00 28122017</t>
  </si>
  <si>
    <t>127GS8U2S8MJ6GN4</t>
  </si>
  <si>
    <t>PL. RAC. 2017-05-149 (PER)</t>
  </si>
  <si>
    <t>SI01 201705-149-7</t>
  </si>
  <si>
    <t>127GS8U2S8MJ6GRN</t>
  </si>
  <si>
    <t>PDP - PIZ</t>
  </si>
  <si>
    <t>PRISPEVEK PIZ - TADEJA TROŠT SEDEJ</t>
  </si>
  <si>
    <t>127GS8U2S8MJ6GSG</t>
  </si>
  <si>
    <t>PDP - ZZ</t>
  </si>
  <si>
    <t xml:space="preserve">PRISPEVEK ZZ - TADEJA TROŠT SEDEJ </t>
  </si>
  <si>
    <t>127GS8U2S8MJ6GSS</t>
  </si>
  <si>
    <t>127GS8U2S8MJ6GT4</t>
  </si>
  <si>
    <t>PDP - FURS</t>
  </si>
  <si>
    <t>AKONTACIJA DOHODNINE - TADEJA TROŠT SEDEJ</t>
  </si>
  <si>
    <t>127GS8U2S8MJ6GTE</t>
  </si>
  <si>
    <t>SI56290000016730417</t>
  </si>
  <si>
    <t>TADEJA TROŠT SEDEJ</t>
  </si>
  <si>
    <t>AVTORSKI HONORAR GORNIŠKI VEČER</t>
  </si>
  <si>
    <t>127GS8U2S8MJ6GTQ</t>
  </si>
  <si>
    <t xml:space="preserve">PRISPEVEK PIZ - TJAŠA JELOVČAN </t>
  </si>
  <si>
    <t>127GS8U2S8MJ6GU2</t>
  </si>
  <si>
    <t xml:space="preserve"> PRISPEVEK ZZ - TJAŠA JELOVČAN</t>
  </si>
  <si>
    <t>127GS8U2S8MJ6GUE</t>
  </si>
  <si>
    <t>PRISPEVEK PIZ - TJAŠA JELOVČAN</t>
  </si>
  <si>
    <t>127GS8U2S8MJ6GV4</t>
  </si>
  <si>
    <t>PRISPEVEK ZZ - TJAŠA JELOVČAN</t>
  </si>
  <si>
    <t>127GS8U2S8MJ6GVJ</t>
  </si>
  <si>
    <t xml:space="preserve">AKONTACIJA DOHODNINE - TJAŠA JELOVČAN </t>
  </si>
  <si>
    <t>127GS8U2S8MJ6GVU</t>
  </si>
  <si>
    <t>SI56076354546816718</t>
  </si>
  <si>
    <t>TJAŠA JELOVČAN</t>
  </si>
  <si>
    <t>AVTOSRKI HONORAR ZA GORNIŠKI VEČER</t>
  </si>
  <si>
    <t>127GS8U2S8MJ6GX6</t>
  </si>
  <si>
    <t>PRISPEVEK PIZ - ALOJZ POPELAR</t>
  </si>
  <si>
    <t>127GS8U2S8MJ6GXE</t>
  </si>
  <si>
    <t>PRISPEVEK ZZ - ALOJZ POPELAR</t>
  </si>
  <si>
    <t>127GS8U2S8MJ6GXQ</t>
  </si>
  <si>
    <t>127GS8U2S8MJ6GY6</t>
  </si>
  <si>
    <t>AKONTACIJA DOHODNINE</t>
  </si>
  <si>
    <t>127GS8U2S8MJ6GYE</t>
  </si>
  <si>
    <t>SI56023003871639876</t>
  </si>
  <si>
    <t>ALOJZ POPELAR</t>
  </si>
  <si>
    <t>AVTORSKO DELO GORNIŠKI VEČERI</t>
  </si>
  <si>
    <t>127GS8U2S8MJ6GYQ</t>
  </si>
  <si>
    <t>DAVČNE BLAGAJNE 2017/12</t>
  </si>
  <si>
    <t>NRC2017/R324</t>
  </si>
  <si>
    <t>SI05 17144639</t>
  </si>
  <si>
    <t>127GS8U2S8G9GH0G</t>
  </si>
  <si>
    <t>PLEZANJE 11/2017</t>
  </si>
  <si>
    <t>SI01 201705-157-8</t>
  </si>
  <si>
    <t>127GS8U2S8G9GH1X</t>
  </si>
  <si>
    <t>SI56023023942699747</t>
  </si>
  <si>
    <t>MARTINA CENCELJ</t>
  </si>
  <si>
    <t>MATIC HROVAT - PLEZALNA SOLA 11-17</t>
  </si>
  <si>
    <t>SI01 201705-137-3</t>
  </si>
  <si>
    <t>127GS8U2S8G9GH26</t>
  </si>
  <si>
    <t>SI56290000040709593</t>
  </si>
  <si>
    <t>DRAGAR ANA</t>
  </si>
  <si>
    <t>SI01 201709-005-09</t>
  </si>
  <si>
    <t>127GS8U2S8G9GH2E</t>
  </si>
  <si>
    <t>SI56610000016790368</t>
  </si>
  <si>
    <t>KARMEN BAS</t>
  </si>
  <si>
    <t>SI01 201705-065-2</t>
  </si>
  <si>
    <t>127GS8U2S8G9GH2N</t>
  </si>
  <si>
    <t>SI56330000002689995</t>
  </si>
  <si>
    <t>DUSAN CERAR</t>
  </si>
  <si>
    <t>SI01 201705-132-2</t>
  </si>
  <si>
    <t>127GS8U2S8G9GH2S</t>
  </si>
  <si>
    <t>NIKA IN URSA KAVCIC 11 2017</t>
  </si>
  <si>
    <t>SI01 201705-138-1</t>
  </si>
  <si>
    <t>127GS8U2S8G9GH30</t>
  </si>
  <si>
    <t>SI00 120000</t>
  </si>
  <si>
    <t>127GS8U2S8G9GH36</t>
  </si>
  <si>
    <t>00 27122017</t>
  </si>
  <si>
    <t>127GS8U2S7MVNM2C</t>
  </si>
  <si>
    <t>PLEZALNA SOLA - 2017-05-143</t>
  </si>
  <si>
    <t>SI01 201705-143-8</t>
  </si>
  <si>
    <t>127GS8U2S7MVNM40</t>
  </si>
  <si>
    <t>SI56023023947164560</t>
  </si>
  <si>
    <t>BENJAMIN LUKACS</t>
  </si>
  <si>
    <t>RACUN 2017-05-145</t>
  </si>
  <si>
    <t>SI01 201705-145-4</t>
  </si>
  <si>
    <t>127GS8U2S7MVNM46</t>
  </si>
  <si>
    <t>SI56023033959220835</t>
  </si>
  <si>
    <t>BRANKO SOJER</t>
  </si>
  <si>
    <t>PLEZALNA S. HEIDI IN TAMARA SOJER</t>
  </si>
  <si>
    <t>SI01 201705-158-6</t>
  </si>
  <si>
    <t>127GS8U2S7MVNM4C</t>
  </si>
  <si>
    <t>SI56051007005388861</t>
  </si>
  <si>
    <t>NATASA PETRE LUPI</t>
  </si>
  <si>
    <t>SI01 201705-175-6</t>
  </si>
  <si>
    <t>127GS8U2S7MVNM4J</t>
  </si>
  <si>
    <t>SI00 01201705-140-3</t>
  </si>
  <si>
    <t>127GS8U2S7MVNM4U</t>
  </si>
  <si>
    <t>SI56340001015445058</t>
  </si>
  <si>
    <t>SITAR SASA</t>
  </si>
  <si>
    <t>SI01 201705-156-05</t>
  </si>
  <si>
    <t>127GS8U2S7MVNM50</t>
  </si>
  <si>
    <t>SI56330000002074821</t>
  </si>
  <si>
    <t>BARBARA COKL KOVACIC</t>
  </si>
  <si>
    <t>SI01 201705-170-5</t>
  </si>
  <si>
    <t>127GS8U2S7MVNM56</t>
  </si>
  <si>
    <t>SI56330000000686751</t>
  </si>
  <si>
    <t>SAMO HOMSAK</t>
  </si>
  <si>
    <t>SI01 201705-136-5</t>
  </si>
  <si>
    <t>127GS8U2S7MVNM5A</t>
  </si>
  <si>
    <t>SI56191805009778220</t>
  </si>
  <si>
    <t>TOMAZ KOMATAR</t>
  </si>
  <si>
    <t>SI01 201705-139-04</t>
  </si>
  <si>
    <t>127GS8U2S7MVNM5G</t>
  </si>
  <si>
    <t>SI56021401270850833</t>
  </si>
  <si>
    <t>PETRA ARNEZ</t>
  </si>
  <si>
    <t>VAL BEGIC PLEZALNA SOLA</t>
  </si>
  <si>
    <t>SI01 201705-127-6</t>
  </si>
  <si>
    <t>127GS8U2S7MVNM5L</t>
  </si>
  <si>
    <t>SI56330000001516004</t>
  </si>
  <si>
    <t>ALES IPAVEC</t>
  </si>
  <si>
    <t>SI01 201705-123-3</t>
  </si>
  <si>
    <t>127GS8U2S7MVNM5S</t>
  </si>
  <si>
    <t>00 22122017</t>
  </si>
  <si>
    <t>127GS8U2S7GKX5SQ</t>
  </si>
  <si>
    <t>GOT POVR MO - IZLET LIDL</t>
  </si>
  <si>
    <t>NRC2017/R308</t>
  </si>
  <si>
    <t>SI00 20171221</t>
  </si>
  <si>
    <t>127GS8U2S7GKX692</t>
  </si>
  <si>
    <t>HRANA NA TEKMI IN POGOSTITEV</t>
  </si>
  <si>
    <t>NRC2017/R309</t>
  </si>
  <si>
    <t>127GS8U2S7GKX6A0</t>
  </si>
  <si>
    <t>BUS PREVOZ VITANJE</t>
  </si>
  <si>
    <t>NRC2017/R310</t>
  </si>
  <si>
    <t>SI00 2635-001049</t>
  </si>
  <si>
    <t>127GS8U2S7GKX6AC</t>
  </si>
  <si>
    <t>NAJEMNINA 2017/11</t>
  </si>
  <si>
    <t>NRC2017/R311</t>
  </si>
  <si>
    <t>SI00 581-70096864</t>
  </si>
  <si>
    <t>127GS8U2S7GKX6BC</t>
  </si>
  <si>
    <t>RACUNOVODSTVO 2017/11</t>
  </si>
  <si>
    <t>NRC2017/R312</t>
  </si>
  <si>
    <t>SI00 2017-00124</t>
  </si>
  <si>
    <t>127GS8U2S7GKX6CA</t>
  </si>
  <si>
    <t>SI56191000011258456</t>
  </si>
  <si>
    <t>BAVANN</t>
  </si>
  <si>
    <t xml:space="preserve">KOZARCI </t>
  </si>
  <si>
    <t>NRC2017/R313</t>
  </si>
  <si>
    <t>SI00 6635-11491-2017</t>
  </si>
  <si>
    <t>127GS8U2S7GKX6GC</t>
  </si>
  <si>
    <t>SI56610000010454037</t>
  </si>
  <si>
    <t>MATIC LANEGER SP</t>
  </si>
  <si>
    <t>NAJEM DAVC BLAGAJNE</t>
  </si>
  <si>
    <t>NRC2017/R314</t>
  </si>
  <si>
    <t>SI00 192-292011-17</t>
  </si>
  <si>
    <t>127GS8U2S7GKX6H6</t>
  </si>
  <si>
    <t>SI56023000255164723</t>
  </si>
  <si>
    <t>PC PIRNAT</t>
  </si>
  <si>
    <t>PIVO R128/2017</t>
  </si>
  <si>
    <t>NRC2017/R315</t>
  </si>
  <si>
    <t>SI00 128-2017</t>
  </si>
  <si>
    <t>127GS8U2S7GKX6HS</t>
  </si>
  <si>
    <t>SI56610000013431161</t>
  </si>
  <si>
    <t>VODA 902</t>
  </si>
  <si>
    <t>VODA</t>
  </si>
  <si>
    <t>NRC2017/R316</t>
  </si>
  <si>
    <t>SI00 2088-217013479</t>
  </si>
  <si>
    <t>127GS8U2S7GKX6J6</t>
  </si>
  <si>
    <t>SI56023000256704210</t>
  </si>
  <si>
    <t>SLAŠČIČARSTVO RAZPOTNIK</t>
  </si>
  <si>
    <t>ČAJNO PECIVO 2017-0838</t>
  </si>
  <si>
    <t>NRC2017/R317</t>
  </si>
  <si>
    <t>SI00 2017-0838</t>
  </si>
  <si>
    <t>127GS8U2S7GKX6JJ</t>
  </si>
  <si>
    <t>SI56023000255491128</t>
  </si>
  <si>
    <t>KFI</t>
  </si>
  <si>
    <t>ZGANJE 594/17</t>
  </si>
  <si>
    <t>NRC2017/R318</t>
  </si>
  <si>
    <t>SI00 2047-0059417</t>
  </si>
  <si>
    <t>127GS8U2S7GKX6JX</t>
  </si>
  <si>
    <t>SI56051008010979422</t>
  </si>
  <si>
    <t>MILI D.O.O.</t>
  </si>
  <si>
    <t>NOGAVICE HIKING 100X</t>
  </si>
  <si>
    <t>NRC2017/R319</t>
  </si>
  <si>
    <t>SI00 1922-1485</t>
  </si>
  <si>
    <t>127GS8U2S7GKX6K8</t>
  </si>
  <si>
    <t>CESTA 13/2017</t>
  </si>
  <si>
    <t>NRC2017/R320</t>
  </si>
  <si>
    <t>127GS8U2S7GKX6KJ</t>
  </si>
  <si>
    <t>TELEKOM 2017/11</t>
  </si>
  <si>
    <t>NRC2017/R321</t>
  </si>
  <si>
    <t>SI12 2171110165035</t>
  </si>
  <si>
    <t>127GS8U2S7GKX6KU</t>
  </si>
  <si>
    <t>GOT. POVR - PISARNISKI MATERIAL</t>
  </si>
  <si>
    <t>NRC2017/R322</t>
  </si>
  <si>
    <t>127GS8U2S7GKX6LC</t>
  </si>
  <si>
    <t>SI56020540018810184</t>
  </si>
  <si>
    <t>TEHNUM</t>
  </si>
  <si>
    <t>ANTIFRIZ</t>
  </si>
  <si>
    <t>NRC2017/R323</t>
  </si>
  <si>
    <t>SI00 269-70096864</t>
  </si>
  <si>
    <t>127GS8U2S7GKX6LN</t>
  </si>
  <si>
    <t>SI56031051000178107</t>
  </si>
  <si>
    <t>URBAN BOLTA</t>
  </si>
  <si>
    <t xml:space="preserve">PN ICEC </t>
  </si>
  <si>
    <t>NRC2017/PN058</t>
  </si>
  <si>
    <t>127GS8U2S7GKX6M2</t>
  </si>
  <si>
    <t>SI56022801502704140</t>
  </si>
  <si>
    <t>BRANKO IVANEK</t>
  </si>
  <si>
    <t>NRC2017/PN059</t>
  </si>
  <si>
    <t>127GS8U2S7GKX6MN</t>
  </si>
  <si>
    <t>SI56610000014891884</t>
  </si>
  <si>
    <t>PN ICEC</t>
  </si>
  <si>
    <t>NRC2017/PN060</t>
  </si>
  <si>
    <t>127GS8U2S7GKX6N4</t>
  </si>
  <si>
    <t>SI01 201705-001-6</t>
  </si>
  <si>
    <t>127GS8U2S7GKX6NU</t>
  </si>
  <si>
    <t>SI56610000010996073</t>
  </si>
  <si>
    <t>MOJCA GOMEZEL</t>
  </si>
  <si>
    <t>SI01 201705-172-1</t>
  </si>
  <si>
    <t>127GS8U2S7GKX6P2</t>
  </si>
  <si>
    <t>PLEZALNA SOLA  11/2017</t>
  </si>
  <si>
    <t>SI01 2017051314</t>
  </si>
  <si>
    <t>127GS8U2S7GKX6P6</t>
  </si>
  <si>
    <t>00 21122017</t>
  </si>
  <si>
    <t>127GS8U2S7BBXEVQ</t>
  </si>
  <si>
    <t>SI56340001017639683</t>
  </si>
  <si>
    <t>LITERIS AGENCIJA ZA NOVINARSTVO M</t>
  </si>
  <si>
    <t>SI00 20122017</t>
  </si>
  <si>
    <t>127GS8U2S7BBXEY0</t>
  </si>
  <si>
    <t>SI56010000000400014</t>
  </si>
  <si>
    <t>BENJAMIN ZUPAN</t>
  </si>
  <si>
    <t>SI05 382604-1232-20171220</t>
  </si>
  <si>
    <t>SI01 201705-166-7</t>
  </si>
  <si>
    <t>127GS8U2S7BBXEY4</t>
  </si>
  <si>
    <t>POLOG</t>
  </si>
  <si>
    <t>00 20122017</t>
  </si>
  <si>
    <t>127GS8U2S7BBXEYA</t>
  </si>
  <si>
    <t>127GS8U2S762MEAX</t>
  </si>
  <si>
    <t>SI56023033958614585</t>
  </si>
  <si>
    <t>MATEJ FELICIJAN</t>
  </si>
  <si>
    <t>VABDA PLEZANJA</t>
  </si>
  <si>
    <t>SI01 201709-006-9</t>
  </si>
  <si>
    <t>127GS8U2S762MEBL</t>
  </si>
  <si>
    <t>SI01 201709-017-4</t>
  </si>
  <si>
    <t>127GS8U2S762MEBS</t>
  </si>
  <si>
    <t>POGACAR GASPER</t>
  </si>
  <si>
    <t>MAJ POGACAR RACUN ST. 2017-05-151</t>
  </si>
  <si>
    <t>SI01 201705-151-9</t>
  </si>
  <si>
    <t>127GS8U2S762MEC0</t>
  </si>
  <si>
    <t>SI56610006100000062</t>
  </si>
  <si>
    <t>VERONIKA PODBREZNIK</t>
  </si>
  <si>
    <t>SI01 201705-091-1</t>
  </si>
  <si>
    <t>127GS8U2S762MEC6</t>
  </si>
  <si>
    <t>00 19122017</t>
  </si>
  <si>
    <t>127GS8U2S719VTVJ</t>
  </si>
  <si>
    <t>2017-05-164</t>
  </si>
  <si>
    <t>SI01 201705-164-07</t>
  </si>
  <si>
    <t>127GS8U2S719VU0G</t>
  </si>
  <si>
    <t>SI56020541134046441</t>
  </si>
  <si>
    <t>LOVRO ZAPUSEK</t>
  </si>
  <si>
    <t>PLEZANJE LOVRO NOV17</t>
  </si>
  <si>
    <t>SI01 201709-020-4</t>
  </si>
  <si>
    <t>127GS8U2S719VU0N</t>
  </si>
  <si>
    <t>SI56043100241726114</t>
  </si>
  <si>
    <t>PUKL ADELA</t>
  </si>
  <si>
    <t>SI01 201705-153-5</t>
  </si>
  <si>
    <t>127GS8U2S719VU0X</t>
  </si>
  <si>
    <t>SI56610000016118546</t>
  </si>
  <si>
    <t>SLAPNIK MONIKA</t>
  </si>
  <si>
    <t>SI01 201705 - 135 - 7</t>
  </si>
  <si>
    <t>127GS8U2S719VU2L</t>
  </si>
  <si>
    <t>SI56020581180249964</t>
  </si>
  <si>
    <t>BOSTJAN BERCAN</t>
  </si>
  <si>
    <t>RACUNI</t>
  </si>
  <si>
    <t>SI01 201705-128-4</t>
  </si>
  <si>
    <t>127GS8U2S719VU30</t>
  </si>
  <si>
    <t>BUKOR DARKO</t>
  </si>
  <si>
    <t>SI05 382604-1230-20171218</t>
  </si>
  <si>
    <t>SI01 201705-169-1</t>
  </si>
  <si>
    <t>127GS8U2S719VU3Q</t>
  </si>
  <si>
    <t>SI56043440262177674</t>
  </si>
  <si>
    <t>SI01 201705-161-6</t>
  </si>
  <si>
    <t>127GS8U2S719VU42</t>
  </si>
  <si>
    <t>00 18122017</t>
  </si>
  <si>
    <t>127GS8U2S6H24VPU</t>
  </si>
  <si>
    <t>SI56101000049643819</t>
  </si>
  <si>
    <t>MARKO RUSJAN</t>
  </si>
  <si>
    <t>SI01 201705-173-06</t>
  </si>
  <si>
    <t>127GS8U2S6H24VRA</t>
  </si>
  <si>
    <t>RACUN 2017-09-014</t>
  </si>
  <si>
    <t>SI01 201709-014-08</t>
  </si>
  <si>
    <t>127GS8U2S6H24VRG</t>
  </si>
  <si>
    <t>SI01 201705-154-3</t>
  </si>
  <si>
    <t>127GS8U2S6H24VRS</t>
  </si>
  <si>
    <t>SI56021451340207431</t>
  </si>
  <si>
    <t>DAMJAN CVETKO</t>
  </si>
  <si>
    <t>PLEZANJE L DEC 2017</t>
  </si>
  <si>
    <t>SI01 201705-171-3</t>
  </si>
  <si>
    <t>127GS8U2S6H24VS0</t>
  </si>
  <si>
    <t>SI01 201705-142-18</t>
  </si>
  <si>
    <t>127GS8U2S6H24VS4</t>
  </si>
  <si>
    <t>SI01 201709-024-7</t>
  </si>
  <si>
    <t>127GS8U2S6H24VSA</t>
  </si>
  <si>
    <t>00 15122017</t>
  </si>
  <si>
    <t>127GS8U2S6BNL10S</t>
  </si>
  <si>
    <t>SI01 201705-074-1</t>
  </si>
  <si>
    <t>127GS8U2S6BNL11U</t>
  </si>
  <si>
    <t>PL. RAČ. ŠT.2017-00018</t>
  </si>
  <si>
    <t>SI00 2017-00018</t>
  </si>
  <si>
    <t>127GS8U2S6BNL122</t>
  </si>
  <si>
    <t>BOLTA URBAN</t>
  </si>
  <si>
    <t>SI12 012017090131</t>
  </si>
  <si>
    <t>127GS8U2S6BNL126</t>
  </si>
  <si>
    <t>SI56290000016915396</t>
  </si>
  <si>
    <t>GOVEJSEK PETER</t>
  </si>
  <si>
    <t>SI01 201705-174-8</t>
  </si>
  <si>
    <t>127GS8U2S6BNL12C</t>
  </si>
  <si>
    <t>SI56023033960309369</t>
  </si>
  <si>
    <t>SIMONA BELLE</t>
  </si>
  <si>
    <t>2017-05-159</t>
  </si>
  <si>
    <t>NRCSI012017051594</t>
  </si>
  <si>
    <t>SI01 2017051594</t>
  </si>
  <si>
    <t>127GS8U2S6BNL12J</t>
  </si>
  <si>
    <t>00 14122017</t>
  </si>
  <si>
    <t>127GS8U2S66DCX9U</t>
  </si>
  <si>
    <t>2017-05-130</t>
  </si>
  <si>
    <t>SI01 201705-130-6</t>
  </si>
  <si>
    <t>127GS8U2S66DCXAL</t>
  </si>
  <si>
    <t>SI56031021000646958</t>
  </si>
  <si>
    <t>TURK TINA</t>
  </si>
  <si>
    <t>SI01 201705-160-8</t>
  </si>
  <si>
    <t>127GS8U2S66DCXAQ</t>
  </si>
  <si>
    <t>SI56290000012911139</t>
  </si>
  <si>
    <t>ANTOLIN SUZANA</t>
  </si>
  <si>
    <t>SI01 201705-146-2</t>
  </si>
  <si>
    <t>127GS8U2S66DCXAX</t>
  </si>
  <si>
    <t>00 13122017</t>
  </si>
  <si>
    <t>127GS8U2S614LKLN</t>
  </si>
  <si>
    <t>GOT . POVR - TEKMA</t>
  </si>
  <si>
    <t>NRC2017/R302</t>
  </si>
  <si>
    <t>SI00 20171212</t>
  </si>
  <si>
    <t>127GS8U2S614LKP2</t>
  </si>
  <si>
    <t>SI56023033963824261</t>
  </si>
  <si>
    <t>MANCA DOLENC</t>
  </si>
  <si>
    <t>GOT. POVR - TEKMA</t>
  </si>
  <si>
    <t>NRC2017/R295-300</t>
  </si>
  <si>
    <t>127GS8U2S614LKPC</t>
  </si>
  <si>
    <t>GOT. POVR. - TEKMA SAM, JOCOPY</t>
  </si>
  <si>
    <t>NRC2017/R303R301</t>
  </si>
  <si>
    <t>127GS8U2S614LKPL</t>
  </si>
  <si>
    <t>ZASTAVA, VODNIK,...</t>
  </si>
  <si>
    <t>NRC2017/R304</t>
  </si>
  <si>
    <t>SI00 173000903</t>
  </si>
  <si>
    <t>127GS8U2S614LKPX</t>
  </si>
  <si>
    <t>TRENING OTROK 2017/11</t>
  </si>
  <si>
    <t>NRC2017/R306</t>
  </si>
  <si>
    <t>127GS8U2S614LKQ8</t>
  </si>
  <si>
    <t>TRENING 2017/11 NEZAV, REBEKAK, BLAZ</t>
  </si>
  <si>
    <t>NRC2017/R307</t>
  </si>
  <si>
    <t>SI01 0117-021192-03</t>
  </si>
  <si>
    <t>127GS8U2S614LKR8</t>
  </si>
  <si>
    <t>00 12122017</t>
  </si>
  <si>
    <t>127GS8U2S614LKQN</t>
  </si>
  <si>
    <t>VADBA PLEZALNA SOLA - OGOREVC</t>
  </si>
  <si>
    <t>SI01 201709-021-2</t>
  </si>
  <si>
    <t>127GS8U2S614LKQX</t>
  </si>
  <si>
    <t>SI56024002081012551</t>
  </si>
  <si>
    <t>SPELA KOREN GIRANDON</t>
  </si>
  <si>
    <t>27.12.2017</t>
  </si>
  <si>
    <t>SI01 201709-019-04</t>
  </si>
  <si>
    <t>127GS8U2S614LKR4</t>
  </si>
  <si>
    <t>SI05 382000-4220-20171212</t>
  </si>
  <si>
    <t>SI01 201709-015-8</t>
  </si>
  <si>
    <t>127GS8U2S5TUL0CS</t>
  </si>
  <si>
    <t>AKONTACIJA DAVKA NA DOHODEK 2017/11</t>
  </si>
  <si>
    <t>NRC2017/N017</t>
  </si>
  <si>
    <t>127GS8U2S5TUL0EG</t>
  </si>
  <si>
    <t>NLB d.d.</t>
  </si>
  <si>
    <t>REG.čEZ.PLAč DPO</t>
  </si>
  <si>
    <t>NRC081217-4543W12087732442</t>
  </si>
  <si>
    <t>NRC7902</t>
  </si>
  <si>
    <t>127GS8U2S5TUL0EL</t>
  </si>
  <si>
    <t>HR4123600001101495742</t>
  </si>
  <si>
    <t>HRVATSKI PLANINARSKI SAVEZ CROATIA</t>
  </si>
  <si>
    <t>INVOICE</t>
  </si>
  <si>
    <t>127GS8U2S5TUL0ES</t>
  </si>
  <si>
    <t>SI00 220</t>
  </si>
  <si>
    <t>127GS8U2S5TUL0EX</t>
  </si>
  <si>
    <t>SI56610000007650543</t>
  </si>
  <si>
    <t>PETRA CERAR</t>
  </si>
  <si>
    <t>SI01 201705-118-7</t>
  </si>
  <si>
    <t>127GS8U2S5TUL0FE</t>
  </si>
  <si>
    <t>00 11122017</t>
  </si>
  <si>
    <t>127GS8U2S5M6JN62</t>
  </si>
  <si>
    <t>127GS8U2S5M6JN7C</t>
  </si>
  <si>
    <t>SI56023003875340523</t>
  </si>
  <si>
    <t>KOSEC RENATA</t>
  </si>
  <si>
    <t>ZARA KOSEC PLEZALNA SOLA SEPTEMBER</t>
  </si>
  <si>
    <t>SI01 201705-032-6</t>
  </si>
  <si>
    <t>127GS8U2S5M6JN7J</t>
  </si>
  <si>
    <t>SI05 75221-17-00086332017</t>
  </si>
  <si>
    <t>SI00 000209-2017001-6</t>
  </si>
  <si>
    <t>127GS8U2S5M6JN7N</t>
  </si>
  <si>
    <t>00 08122017</t>
  </si>
  <si>
    <t>127GS8U2S56QE1JC</t>
  </si>
  <si>
    <t>PN VO - STAJERSKA</t>
  </si>
  <si>
    <t>NRC2017/PN057</t>
  </si>
  <si>
    <t>SI00 20171207</t>
  </si>
  <si>
    <t>127GS8U2S56QE1L2</t>
  </si>
  <si>
    <t>PN DOM - OPRAVKI NA DOMU</t>
  </si>
  <si>
    <t>NRC2017/PN055</t>
  </si>
  <si>
    <t>127GS8U2S56QE1LC</t>
  </si>
  <si>
    <t>GOT. POVR ŠPO - RAZNO</t>
  </si>
  <si>
    <t>NRC2017/R290-294</t>
  </si>
  <si>
    <t>127GS8U2S56QE1LQ</t>
  </si>
  <si>
    <t>NRC2017/R286-289</t>
  </si>
  <si>
    <t>127GS8U2S56QE1M0</t>
  </si>
  <si>
    <t>OBRAČUN DDV 01.07-31.09.2017</t>
  </si>
  <si>
    <t>NRC2017/N039</t>
  </si>
  <si>
    <t>SI19 70096864-99996</t>
  </si>
  <si>
    <t>127GS8U2S56QE1N0</t>
  </si>
  <si>
    <t>00 07122017</t>
  </si>
  <si>
    <t>127GS8U2S51FLQ0L</t>
  </si>
  <si>
    <t>RS35355000320004378013</t>
  </si>
  <si>
    <t>PLANINARSKI SAVEZ SRBIJE ANDRICEV VENAC 2/1</t>
  </si>
  <si>
    <t>/INV/201700015</t>
  </si>
  <si>
    <t>NRC061217-4543W12067727658</t>
  </si>
  <si>
    <t>127GS8U2S51FLQ0Q</t>
  </si>
  <si>
    <t>SESTSK BARBARA</t>
  </si>
  <si>
    <t>SI05 382604-1235-20171205</t>
  </si>
  <si>
    <t>SI01 201705-041-5</t>
  </si>
  <si>
    <t>127GS8U2S51FLQ0X</t>
  </si>
  <si>
    <t>00 06122017</t>
  </si>
  <si>
    <t>127GS8U2S51FLPXC</t>
  </si>
  <si>
    <t>SI56023003873267924</t>
  </si>
  <si>
    <t>BARBARA KOCJAN</t>
  </si>
  <si>
    <t>RACUN 2017-05-015</t>
  </si>
  <si>
    <t>SI01 201705-015-6</t>
  </si>
  <si>
    <t>127GS8U2S4NXSATQ</t>
  </si>
  <si>
    <t>SI56020491109603074</t>
  </si>
  <si>
    <t>KATARINA OGOREVC BREZNIK</t>
  </si>
  <si>
    <t>PLEZANJE</t>
  </si>
  <si>
    <t>SI01 201705-054-7</t>
  </si>
  <si>
    <t>127GS8U2S4NXSAUU</t>
  </si>
  <si>
    <t>SI05 16209-17-09023</t>
  </si>
  <si>
    <t>SI00 04122017</t>
  </si>
  <si>
    <t>127GS8U2S4NXSAV0</t>
  </si>
  <si>
    <t>SI01 201705-080-6</t>
  </si>
  <si>
    <t>127GS8U2S4NXSAV4</t>
  </si>
  <si>
    <t>SI01 201705-053-9</t>
  </si>
  <si>
    <t>127GS8U2S4NXSAVA</t>
  </si>
  <si>
    <t>MAJ POGACAR RACUN ST. 2017-05-047</t>
  </si>
  <si>
    <t>SI01 201705-047-4</t>
  </si>
  <si>
    <t>127GS8U2S4NXSAVE</t>
  </si>
  <si>
    <t>MAJ POGACAR RACUN ST. 2017-05-092</t>
  </si>
  <si>
    <t>SI01 201705-092-06</t>
  </si>
  <si>
    <t>127GS8U2S4NXSAVJ</t>
  </si>
  <si>
    <t>SI56020102760186861</t>
  </si>
  <si>
    <t>TANJA VRANAC</t>
  </si>
  <si>
    <t>LILI ACCETTO VRANAC PLEZALNA SOLA</t>
  </si>
  <si>
    <t>SI01 2017050466</t>
  </si>
  <si>
    <t>127GS8U2S4NXSAVQ</t>
  </si>
  <si>
    <t>00 04122017</t>
  </si>
  <si>
    <t>127GS8U2S474FTLQ</t>
  </si>
  <si>
    <t>ZAVAROVANJE ODGVORNOSTI</t>
  </si>
  <si>
    <t>NRC2017/R285</t>
  </si>
  <si>
    <t>SI01 151107-701569549531</t>
  </si>
  <si>
    <t>127GS8U2S474FTNN</t>
  </si>
  <si>
    <t>STREHA DOMŽALSKI DOM, RAČUN 71/17</t>
  </si>
  <si>
    <t>NRC2017/R267</t>
  </si>
  <si>
    <t>SI00 1719-7117</t>
  </si>
  <si>
    <t>127GS8U2S474FTP2</t>
  </si>
  <si>
    <t>00 01122017</t>
  </si>
  <si>
    <t>127GS8U2S42114V4</t>
  </si>
  <si>
    <t>PL. RAC. 2017-05-090 (PER)</t>
  </si>
  <si>
    <t>SI01 201705-090-3</t>
  </si>
  <si>
    <t>127GS8U2S42114Y2</t>
  </si>
  <si>
    <t>127GS8U2S42114Y6</t>
  </si>
  <si>
    <t>127GS8U2S42114YA</t>
  </si>
  <si>
    <t>127GS8U2S3UJDPS8</t>
  </si>
  <si>
    <t>SI56330000000352198</t>
  </si>
  <si>
    <t>AS AN D.O.O.</t>
  </si>
  <si>
    <t>SI00 2911-2017</t>
  </si>
  <si>
    <t>SI00 2017-2911</t>
  </si>
  <si>
    <t>127GS8U2S3UJDPT2</t>
  </si>
  <si>
    <t>00 29112017</t>
  </si>
  <si>
    <t>127GS8U2S3PALLUS</t>
  </si>
  <si>
    <t>127GS8U2S3PALLVE</t>
  </si>
  <si>
    <t>00 28112017</t>
  </si>
  <si>
    <t>127GS8U2S3J1M4XC</t>
  </si>
  <si>
    <t>SI01 201705-067-9</t>
  </si>
  <si>
    <t>127GS8U2S3J1M4YC</t>
  </si>
  <si>
    <t>NIKA IN URSA KAVCIC 10 2017</t>
  </si>
  <si>
    <t>SI01 201705-079-2</t>
  </si>
  <si>
    <t>127GS8U2S3J1M4YJ</t>
  </si>
  <si>
    <t>SI56023003870830023</t>
  </si>
  <si>
    <t>PRIMOZ PARKELJ</t>
  </si>
  <si>
    <t>ZALA PARKELJ-PLEZ. SOLA 3H/TEDEN (P</t>
  </si>
  <si>
    <t>SI01 201705-036-9</t>
  </si>
  <si>
    <t>127GS8U2S3J1M4YS</t>
  </si>
  <si>
    <t>FELICIJAN ANA</t>
  </si>
  <si>
    <t>SI01 201705-003-2</t>
  </si>
  <si>
    <t>127GS8U2S3J1M500</t>
  </si>
  <si>
    <t>SI01 2017051071</t>
  </si>
  <si>
    <t>127GS8U2S3J1M504</t>
  </si>
  <si>
    <t>SI05 75221-17-00080572017</t>
  </si>
  <si>
    <t>SI00 47801-220-2017</t>
  </si>
  <si>
    <t>127GS8U2S3J1M508</t>
  </si>
  <si>
    <t>00 27112017</t>
  </si>
  <si>
    <t>127GS8U2S327C7XA</t>
  </si>
  <si>
    <t>PLEZALNA SOLA - 2017-05-084</t>
  </si>
  <si>
    <t>SI01 201705-084-9</t>
  </si>
  <si>
    <t>127GS8U2S327C816</t>
  </si>
  <si>
    <t>SI01 201705-062-8</t>
  </si>
  <si>
    <t>127GS8U2S327C81C</t>
  </si>
  <si>
    <t>LUKA LOBODA 2017-05-085</t>
  </si>
  <si>
    <t>SI01 201705-085-7</t>
  </si>
  <si>
    <t>127GS8U2S327C81L</t>
  </si>
  <si>
    <t>BENJAMIN LUKACS PLEZANJE</t>
  </si>
  <si>
    <t>SI01 201705-086-5</t>
  </si>
  <si>
    <t>127GS8U2S327C81U</t>
  </si>
  <si>
    <t>SI00 01201705-081-4</t>
  </si>
  <si>
    <t>127GS8U2S327C82E</t>
  </si>
  <si>
    <t>SI01 201705-111-03</t>
  </si>
  <si>
    <t>127GS8U2S327C82L</t>
  </si>
  <si>
    <t>SI01 201705-076-8</t>
  </si>
  <si>
    <t>127GS8U2S327C82Q</t>
  </si>
  <si>
    <t>00 24112017</t>
  </si>
  <si>
    <t>127GS8U2S2UX3SEJ</t>
  </si>
  <si>
    <t>DDV PO OBRAČUNU</t>
  </si>
  <si>
    <t>DDV JULIJ - SEPTEMBER</t>
  </si>
  <si>
    <t>127GS8U2S2UX3SGQ</t>
  </si>
  <si>
    <t>MATIC HROVAT - PLEZALNA SOLA 10-17</t>
  </si>
  <si>
    <t>SI01 201705-077-6</t>
  </si>
  <si>
    <t>127GS8U2S2UX3SGX</t>
  </si>
  <si>
    <t>DAVCNE BLAGAJNE 2017/11</t>
  </si>
  <si>
    <t>NRC2017/R280</t>
  </si>
  <si>
    <t>SI05 17131251</t>
  </si>
  <si>
    <t>127GS8U2S2UX3SH8</t>
  </si>
  <si>
    <t>TRENING OTROK - BLAŽK, REBEKAK, NEŽAV</t>
  </si>
  <si>
    <t>NRC2017/R281</t>
  </si>
  <si>
    <t>SI01 0117-019720-00</t>
  </si>
  <si>
    <t>127GS8U2S2UX3SHJ</t>
  </si>
  <si>
    <t>NAJEMNINA 2017/10</t>
  </si>
  <si>
    <t>NRC2017/R282</t>
  </si>
  <si>
    <t>SI00 528-70096864</t>
  </si>
  <si>
    <t>127GS8U2S2UX3SHU</t>
  </si>
  <si>
    <t>GOT. POVR. - BAUMIT HOBBYBETON</t>
  </si>
  <si>
    <t>NRC2017/R283</t>
  </si>
  <si>
    <t>SI00 20171123</t>
  </si>
  <si>
    <t>127GS8U2S2UX3SJ4</t>
  </si>
  <si>
    <t>BUS PREVOZ VELENJE - PAKA</t>
  </si>
  <si>
    <t>NRC2017/R284</t>
  </si>
  <si>
    <t>SI00 2461-001049</t>
  </si>
  <si>
    <t>127GS8U2S2UX3SJE</t>
  </si>
  <si>
    <t>PDK 2017 - PD DOMŽALE - JAKAS 2X</t>
  </si>
  <si>
    <t>NRC2017/N038</t>
  </si>
  <si>
    <t>SI00 12-2017</t>
  </si>
  <si>
    <t>127GS8U2S2UX3SJQ</t>
  </si>
  <si>
    <t>00 23112017</t>
  </si>
  <si>
    <t>127GS8U2S2PN4346</t>
  </si>
  <si>
    <t>PLEZANJE 10/2017</t>
  </si>
  <si>
    <t>SI01 201705-098-9</t>
  </si>
  <si>
    <t>127GS8U2S2PN434X</t>
  </si>
  <si>
    <t>SI01 201705-100-4</t>
  </si>
  <si>
    <t>127GS8U2S2PN4354</t>
  </si>
  <si>
    <t>SI01 2017050644</t>
  </si>
  <si>
    <t>127GS8U2S2PN4358</t>
  </si>
  <si>
    <t>SI56023033959099391</t>
  </si>
  <si>
    <t>SANDI POZAR</t>
  </si>
  <si>
    <t>AREN POZAR - PLEZALNA SOLA 1H/TEDEN</t>
  </si>
  <si>
    <t>SI01 201705-093-8</t>
  </si>
  <si>
    <t>127GS8U2S2PN435E</t>
  </si>
  <si>
    <t>PARKELJ PRIMOZ</t>
  </si>
  <si>
    <t>ZALA PARKELJ - PLEZALA SOLA 3H/TEDE</t>
  </si>
  <si>
    <t>SI01 201705-089-19</t>
  </si>
  <si>
    <t>127GS8U2S2JDA6M6</t>
  </si>
  <si>
    <t>SI01 201705-103-9</t>
  </si>
  <si>
    <t>127GS8U2S2JDA6MU</t>
  </si>
  <si>
    <t>DAVID LAPANJE</t>
  </si>
  <si>
    <t>SI05 382604-5275-20171121</t>
  </si>
  <si>
    <t>SI01 201705-008-3</t>
  </si>
  <si>
    <t>127GS8U2S2JDA6N2</t>
  </si>
  <si>
    <t>00 21112017</t>
  </si>
  <si>
    <t>127GS8U2S2DKJE94</t>
  </si>
  <si>
    <t>SI56051007030908591</t>
  </si>
  <si>
    <t>KLEMEN KOGOVŠEK</t>
  </si>
  <si>
    <t>PN MO - OGLEDNA TURA VP</t>
  </si>
  <si>
    <t>NRC2017/PN051</t>
  </si>
  <si>
    <t>SI00 20171119</t>
  </si>
  <si>
    <t>127GS8U2S2DKJEAC</t>
  </si>
  <si>
    <t>PN UO - URADNE ZADEVE ZA DRUŠTVO</t>
  </si>
  <si>
    <t>NRC2017/PN052-55</t>
  </si>
  <si>
    <t>127GS8U2S2DKJEAS</t>
  </si>
  <si>
    <t>SI01 201709-011-5</t>
  </si>
  <si>
    <t>127GS8U2S2DKJEAX</t>
  </si>
  <si>
    <t>PLEZALNA SOLA  10/2017</t>
  </si>
  <si>
    <t>SI01 2017050709</t>
  </si>
  <si>
    <t>127GS8U2S2DKJEB4</t>
  </si>
  <si>
    <t>SI56023013926118810</t>
  </si>
  <si>
    <t>ALJAZ ZAJC</t>
  </si>
  <si>
    <t>2017-05-106</t>
  </si>
  <si>
    <t>SI01 201705-106-3</t>
  </si>
  <si>
    <t>127GS8U2S2DKJEBA</t>
  </si>
  <si>
    <t>SI05 382604-1232-20171120</t>
  </si>
  <si>
    <t>SI01 201705-108-08</t>
  </si>
  <si>
    <t>127GS8U2S2DKJEBG</t>
  </si>
  <si>
    <t>SI56023084038651950</t>
  </si>
  <si>
    <t>TOMAZ VIDIC</t>
  </si>
  <si>
    <t>RACUN 2017-05-020</t>
  </si>
  <si>
    <t>SI01 201705-020-2</t>
  </si>
  <si>
    <t>127GS8U2S2DKJEBN</t>
  </si>
  <si>
    <t>00 20112017</t>
  </si>
  <si>
    <t>127GS8U2S2DKJE00</t>
  </si>
  <si>
    <t>CLANARINA IX</t>
  </si>
  <si>
    <t>NRC2017/R252</t>
  </si>
  <si>
    <t>SI00 17-371-1784</t>
  </si>
  <si>
    <t>127GS8U2S2DKJE4S</t>
  </si>
  <si>
    <t>CLANARINA VIII</t>
  </si>
  <si>
    <t>NRC2017/R237</t>
  </si>
  <si>
    <t>SI00 17-371-1568</t>
  </si>
  <si>
    <t>127GS8U2S2DKJE56</t>
  </si>
  <si>
    <t>CLANARINA VII</t>
  </si>
  <si>
    <t>NRC2017/R228</t>
  </si>
  <si>
    <t>SI00 17-371-1369</t>
  </si>
  <si>
    <t>127GS8U2S2DKJE6L</t>
  </si>
  <si>
    <t>CLANARINA VI</t>
  </si>
  <si>
    <t>NRC2017/R213</t>
  </si>
  <si>
    <t>SI00 17-371-1165</t>
  </si>
  <si>
    <t>127GS8U2S2DKJE7A</t>
  </si>
  <si>
    <t>CLANARINA V</t>
  </si>
  <si>
    <t>NRC2017/R165</t>
  </si>
  <si>
    <t>SI00 17-371-0965</t>
  </si>
  <si>
    <t>127GS8U2S2DKJE7L</t>
  </si>
  <si>
    <t>CLANARINA IV</t>
  </si>
  <si>
    <t>NRC2017/R111</t>
  </si>
  <si>
    <t>SI00 17-371-0736</t>
  </si>
  <si>
    <t>127GS8U2S2DKJE80</t>
  </si>
  <si>
    <t>CLANARINA III</t>
  </si>
  <si>
    <t>NRC2017/R073</t>
  </si>
  <si>
    <t>SI00 17-371-0490</t>
  </si>
  <si>
    <t>127GS8U2S2DKJE8C</t>
  </si>
  <si>
    <t>ČLANARINA II</t>
  </si>
  <si>
    <t>NRC2017/R056</t>
  </si>
  <si>
    <t>SI00 17-371-0276</t>
  </si>
  <si>
    <t>127GS8U2S2DKJE8Q</t>
  </si>
  <si>
    <t>TRENING 2017/10</t>
  </si>
  <si>
    <t>NRC2017/R278</t>
  </si>
  <si>
    <t>127GS8U2S1VB1YNJ</t>
  </si>
  <si>
    <t>ZARA KOSEC PLEZALNA SOLA 1H/TEDEN</t>
  </si>
  <si>
    <t>SI01 2017050822</t>
  </si>
  <si>
    <t>127GS8U2S1VB1YQC</t>
  </si>
  <si>
    <t>127GS8U2S1VB1YQJ</t>
  </si>
  <si>
    <t>SI05 382604-1230-20171116</t>
  </si>
  <si>
    <t>SI01 201705-110-1</t>
  </si>
  <si>
    <t>127GS8U2S1VB1YQN</t>
  </si>
  <si>
    <t>SI56031381000167469</t>
  </si>
  <si>
    <t>MAJERLE DENIS</t>
  </si>
  <si>
    <t>SI01 201705-109-8</t>
  </si>
  <si>
    <t>127GS8U2S1VB1YQS</t>
  </si>
  <si>
    <t>SI56051007046643349</t>
  </si>
  <si>
    <t>MITJA MAVKO</t>
  </si>
  <si>
    <t>SI01 201705-063-6</t>
  </si>
  <si>
    <t>127GS8U2S1VB1YR0</t>
  </si>
  <si>
    <t>SI56023084038448929</t>
  </si>
  <si>
    <t>JANEZ PERGAR</t>
  </si>
  <si>
    <t>PL.SOLA LUKA PERGAR 01 201705-012-1</t>
  </si>
  <si>
    <t>127GS8U2S1VB1YSG</t>
  </si>
  <si>
    <t>27.11.2017</t>
  </si>
  <si>
    <t>SI01 201709-010-7</t>
  </si>
  <si>
    <t>127GS8U2S1VB1YSN</t>
  </si>
  <si>
    <t>SI01 201705-097-02</t>
  </si>
  <si>
    <t>127GS8U2S1VB1YSS</t>
  </si>
  <si>
    <t>127GS8U2S1VB1YT0</t>
  </si>
  <si>
    <t>00 17112017</t>
  </si>
  <si>
    <t>127GS8U2S1Q1T74N</t>
  </si>
  <si>
    <t>PLEZANJE LOVRO OKT17</t>
  </si>
  <si>
    <t>SI01 201709-012-3</t>
  </si>
  <si>
    <t>127GS8U2S1Q1T75Q</t>
  </si>
  <si>
    <t>SI56020541134096978</t>
  </si>
  <si>
    <t>ALENKA ZAPUSEK</t>
  </si>
  <si>
    <t>PLEZANJE ZAPUSEK 2016/17 147</t>
  </si>
  <si>
    <t>NRC00 424-44 111 03</t>
  </si>
  <si>
    <t>SI01 201606-147-2</t>
  </si>
  <si>
    <t>127GS8U2S1Q1T75U</t>
  </si>
  <si>
    <t>SI01 201705-095-4</t>
  </si>
  <si>
    <t>127GS8U2S1Q1T762</t>
  </si>
  <si>
    <t>SI12 012017090018</t>
  </si>
  <si>
    <t>127GS8U2S1Q1T768</t>
  </si>
  <si>
    <t>SI00 2017051136</t>
  </si>
  <si>
    <t>127GS8U2S1Q1T76E</t>
  </si>
  <si>
    <t>pl. 2017-00014</t>
  </si>
  <si>
    <t>SI00 2017-00014</t>
  </si>
  <si>
    <t>127GS8U2S1Q1T76J</t>
  </si>
  <si>
    <t>00 16112017</t>
  </si>
  <si>
    <t>127GS8U2S1JSY91X</t>
  </si>
  <si>
    <t>PLEZANJE L NOV 2017</t>
  </si>
  <si>
    <t>SI01 201705-112-8</t>
  </si>
  <si>
    <t>127GS8U2S1JSY93Q</t>
  </si>
  <si>
    <t>127GS8U2S1JSY940</t>
  </si>
  <si>
    <t>SI01 20170507505</t>
  </si>
  <si>
    <t>127GS8U2S1JSY946</t>
  </si>
  <si>
    <t>RACUN 2017-09-007</t>
  </si>
  <si>
    <t>SI01 201709-007-7</t>
  </si>
  <si>
    <t>127GS8U2S1JSY94C</t>
  </si>
  <si>
    <t>SI05 75221-17-00078142017</t>
  </si>
  <si>
    <t>SI00 000209-2017001-5</t>
  </si>
  <si>
    <t>127GS8U2S1JSY94G</t>
  </si>
  <si>
    <t>2017-05-069</t>
  </si>
  <si>
    <t>SI00 201705-069-5</t>
  </si>
  <si>
    <t>127GS8U2S1JSY94N</t>
  </si>
  <si>
    <t>SI01 201705-066-06</t>
  </si>
  <si>
    <t>127GS8U2S1JSY94U</t>
  </si>
  <si>
    <t>RACUN 2017-09-002</t>
  </si>
  <si>
    <t>SI01 201709-002-6</t>
  </si>
  <si>
    <t>127GS8U2S1JSY952</t>
  </si>
  <si>
    <t>SI05 382000-4220-20171115</t>
  </si>
  <si>
    <t>SI01 201709-004-2</t>
  </si>
  <si>
    <t>127GS8U2S1JSY95A</t>
  </si>
  <si>
    <t>SI01 201705-087-3</t>
  </si>
  <si>
    <t>127GS8U2S1JSY95E</t>
  </si>
  <si>
    <t>SI56023023945735459</t>
  </si>
  <si>
    <t>TANJA CERAR</t>
  </si>
  <si>
    <t>RACUN 2017-09-003</t>
  </si>
  <si>
    <t>SI01 201709-003-4</t>
  </si>
  <si>
    <t>127GS8U2S1JSY95L</t>
  </si>
  <si>
    <t>00 15112017</t>
  </si>
  <si>
    <t>127GS8U2S1DG2EUQ</t>
  </si>
  <si>
    <t>SI56340001015444961</t>
  </si>
  <si>
    <t>SITAR PETER</t>
  </si>
  <si>
    <t>SI01 201705-044-09</t>
  </si>
  <si>
    <t>127GS8U2S1DG2EVS</t>
  </si>
  <si>
    <t>SI01 201705-083-07</t>
  </si>
  <si>
    <t>127GS8U2S1DG2EX0</t>
  </si>
  <si>
    <t>SI01 2017050946</t>
  </si>
  <si>
    <t>127GS8U2S1DG2EX4</t>
  </si>
  <si>
    <t>SI01 201705-073-3</t>
  </si>
  <si>
    <t>127GS8U2S1DG2EX8</t>
  </si>
  <si>
    <t>SI01 20170510204</t>
  </si>
  <si>
    <t>127GS8U2S1DG2EXE</t>
  </si>
  <si>
    <t>00 14112017</t>
  </si>
  <si>
    <t>127GS8U2S0QD8G0J</t>
  </si>
  <si>
    <t>AKONTACIJA DAVKA NA DOHODEK 2017/10</t>
  </si>
  <si>
    <t>NRC2017/N016</t>
  </si>
  <si>
    <t>127GS8U2S0QD8G2E</t>
  </si>
  <si>
    <t>SI01 201705-002-4</t>
  </si>
  <si>
    <t>127GS8U2S0QD8G2L</t>
  </si>
  <si>
    <t>SI01 201705-011-3</t>
  </si>
  <si>
    <t>127GS8U2S0QD8G2S</t>
  </si>
  <si>
    <t>00 10112017</t>
  </si>
  <si>
    <t>127GS8U2S0K3EKPU</t>
  </si>
  <si>
    <t>NRC2017/R255-264</t>
  </si>
  <si>
    <t>SI00 20171109</t>
  </si>
  <si>
    <t>127GS8U2S0K3EKSC</t>
  </si>
  <si>
    <t>RACUNOVODSTVO 2017/10</t>
  </si>
  <si>
    <t>NRC2017/R266</t>
  </si>
  <si>
    <t>SI00 2017-00110</t>
  </si>
  <si>
    <t>127GS8U2S0K3EKSQ</t>
  </si>
  <si>
    <t>TELEKOM 2017/10</t>
  </si>
  <si>
    <t>NRC2017/R268</t>
  </si>
  <si>
    <t>SI12 2171010161496</t>
  </si>
  <si>
    <t>127GS8U2S0K3EKT2</t>
  </si>
  <si>
    <t>GOT. POVR. - ELEKTRO STEVEC</t>
  </si>
  <si>
    <t>NRC2017/R269</t>
  </si>
  <si>
    <t>127GS8U2S0K3EKTJ</t>
  </si>
  <si>
    <t>VAROVALO, PREDRACUN 2017-1822</t>
  </si>
  <si>
    <t>NRC2017/PR014</t>
  </si>
  <si>
    <t>SI00 2017-9-1822</t>
  </si>
  <si>
    <t>127GS8U2S0K3EKU8</t>
  </si>
  <si>
    <t>GOT. POVR - MATERIAL ZA DOM, POSTA, PAPIR( - 60 EUR)</t>
  </si>
  <si>
    <t>NRC2017/R270-276</t>
  </si>
  <si>
    <t>127GS8U2S0K3EKUL</t>
  </si>
  <si>
    <t>127GS8U2S0K3EKUX</t>
  </si>
  <si>
    <t>PL. RAC. 2017-05-051 (PER)</t>
  </si>
  <si>
    <t>SI01 201705-051-2</t>
  </si>
  <si>
    <t>127GS8U2S0K3EKV4</t>
  </si>
  <si>
    <t>00 09112017</t>
  </si>
  <si>
    <t>127GS8U2S0DTXBE8</t>
  </si>
  <si>
    <t>PLACILO 2017-05-004</t>
  </si>
  <si>
    <t>SI01 201705-004-03</t>
  </si>
  <si>
    <t>127GS8U2S08J8BV2</t>
  </si>
  <si>
    <t>SI56330000002435661</t>
  </si>
  <si>
    <t>MITJA OGOREVC</t>
  </si>
  <si>
    <t>SI01 201705-034-2</t>
  </si>
  <si>
    <t>127GS8U2S08J8BXC</t>
  </si>
  <si>
    <t>SI56051007045932533</t>
  </si>
  <si>
    <t>JANEZ ABE</t>
  </si>
  <si>
    <t>127GS8U2S08J8C00</t>
  </si>
  <si>
    <t>MATEJA PAKIZ</t>
  </si>
  <si>
    <t>SI05 382000-1251-20171106</t>
  </si>
  <si>
    <t>SI00 01201705-010-5</t>
  </si>
  <si>
    <t>127GS8U2S08J8C08</t>
  </si>
  <si>
    <t>00 07112017</t>
  </si>
  <si>
    <t>127GS8U2S03ACGHX</t>
  </si>
  <si>
    <t>SI01 201705-009-1</t>
  </si>
  <si>
    <t>127GS8U2S03ACGJQ</t>
  </si>
  <si>
    <t>SI56031311000410021</t>
  </si>
  <si>
    <t>POGACAR MARTINA</t>
  </si>
  <si>
    <t>SI01 201705-014-8</t>
  </si>
  <si>
    <t>127GS8U2S03ACGK6</t>
  </si>
  <si>
    <t>00 06112017</t>
  </si>
  <si>
    <t>127GS8U2RYKFNJC4</t>
  </si>
  <si>
    <t>SI56023120256310384</t>
  </si>
  <si>
    <t>ERGO ZORMAN</t>
  </si>
  <si>
    <t>ELEKTRO MATERIAL PO PREDRACUNU 02382-2017</t>
  </si>
  <si>
    <t>NRC2017/PR013</t>
  </si>
  <si>
    <t>SI00 99-02382-2017</t>
  </si>
  <si>
    <t>127GS8U2RYKFNJCU</t>
  </si>
  <si>
    <t>00 03112017</t>
  </si>
  <si>
    <t>127GS8U2RYE77XRC</t>
  </si>
  <si>
    <t>SI56031281000000440</t>
  </si>
  <si>
    <t>INTERLOGIS</t>
  </si>
  <si>
    <t>CARINSKO POSREDOVANJE JAKNE</t>
  </si>
  <si>
    <t>NRC2017/R247</t>
  </si>
  <si>
    <t>SI00 20201709264</t>
  </si>
  <si>
    <t>127GS8U2RYE77XTX</t>
  </si>
  <si>
    <t>LES ZA FASADO NA DOMZALSKEM DOMU</t>
  </si>
  <si>
    <t>NRC2017/R248</t>
  </si>
  <si>
    <t>SI00 20171102</t>
  </si>
  <si>
    <t>127GS8U2RYE77XU8</t>
  </si>
  <si>
    <t>BUS PREVOZ 2X VELIKA PLANINA</t>
  </si>
  <si>
    <t>NRC2017/R250</t>
  </si>
  <si>
    <t>SI00 2295-001049</t>
  </si>
  <si>
    <t>127GS8U2RYE77XUJ</t>
  </si>
  <si>
    <t>SI56041020003270148</t>
  </si>
  <si>
    <t>SERVIS ČISTILNE NAPRAVE</t>
  </si>
  <si>
    <t>NRC2017/R251</t>
  </si>
  <si>
    <t>127GS8U2RYE77XUU</t>
  </si>
  <si>
    <t>SI56023040090081197</t>
  </si>
  <si>
    <t>URE MIHELIČ BOJAN MIHELIČ S.P.</t>
  </si>
  <si>
    <t>TRANSPARENT</t>
  </si>
  <si>
    <t>NRC2017/R254</t>
  </si>
  <si>
    <t>SI00 00083</t>
  </si>
  <si>
    <t>127GS8U2RYE77XX2</t>
  </si>
  <si>
    <t>NAJEMNINA DRUSTVENIH PROSTOROV 2017/09</t>
  </si>
  <si>
    <t>NRC2017/R249</t>
  </si>
  <si>
    <t>SI00 479-70096864</t>
  </si>
  <si>
    <t>127GS8U2RYE77XXC</t>
  </si>
  <si>
    <t>STARTNINA PD DOMŽALE, JAKAS</t>
  </si>
  <si>
    <t>NRC2017/N037</t>
  </si>
  <si>
    <t>127GS8U2RYE77XXQ</t>
  </si>
  <si>
    <t>127GS8U2RYE77XXX</t>
  </si>
  <si>
    <t>00 02112017</t>
  </si>
  <si>
    <t>127GS8U2RXXFQNPU</t>
  </si>
  <si>
    <t>127GS8U2RXXFQNPE</t>
  </si>
  <si>
    <t>127GS8U2RXXFQNPQ</t>
  </si>
  <si>
    <t>127GS8U2RXEBDQ02</t>
  </si>
  <si>
    <t>POLOG GOTOVINE</t>
  </si>
  <si>
    <t>00 27102017</t>
  </si>
  <si>
    <t>127GS8U2RXEBDQ0X</t>
  </si>
  <si>
    <t>127GS8U2RXEBDQ16</t>
  </si>
  <si>
    <t>127GS8U2RX923J1X</t>
  </si>
  <si>
    <t>SI01 201705-042-3</t>
  </si>
  <si>
    <t>127GS8U2RX3RS6SG</t>
  </si>
  <si>
    <t>SI01 201705-045-8</t>
  </si>
  <si>
    <t>127GS8U2RX3RS6TE</t>
  </si>
  <si>
    <t>PL. 2017-00013</t>
  </si>
  <si>
    <t>SI00 2017-00013</t>
  </si>
  <si>
    <t>127GS8U2RX3RS6TJ</t>
  </si>
  <si>
    <t>00 25102017</t>
  </si>
  <si>
    <t>127GS8U2RVXHACQE</t>
  </si>
  <si>
    <t>MATIC HROVAT - PLEZALNA SOLA 09-17</t>
  </si>
  <si>
    <t>SI01 201705-039-3</t>
  </si>
  <si>
    <t>127GS8U2RVXHACS4</t>
  </si>
  <si>
    <t>127GS8U2RVXHACS8</t>
  </si>
  <si>
    <t>SI56023033959289026</t>
  </si>
  <si>
    <t>TOMAZ SKETA</t>
  </si>
  <si>
    <t>BREDA SKETA - PLEZALNA SOLA</t>
  </si>
  <si>
    <t>NRCBreda #keta - Plezalna {ola</t>
  </si>
  <si>
    <t>SI01 201705-055-5</t>
  </si>
  <si>
    <t>127GS8U2RVXHACSC</t>
  </si>
  <si>
    <t>00 24102017</t>
  </si>
  <si>
    <t>127GS8U2RVR9P46J</t>
  </si>
  <si>
    <t>PLEZANJE 09/2017</t>
  </si>
  <si>
    <t>SI01 201705-052-19</t>
  </si>
  <si>
    <t>127GS8U2RVR9P476</t>
  </si>
  <si>
    <t>NIKA IN URSA KAVCIC 09 2017</t>
  </si>
  <si>
    <t>SI01 201705-028-8</t>
  </si>
  <si>
    <t>127GS8U2RVR9P47E</t>
  </si>
  <si>
    <t>SI00 23102017</t>
  </si>
  <si>
    <t>127GS8U2RV9F3NYX</t>
  </si>
  <si>
    <t>LUKA LOBODA 2017-05-049</t>
  </si>
  <si>
    <t>SI01 201705-049-05</t>
  </si>
  <si>
    <t>127GS8U2RV45J8V0</t>
  </si>
  <si>
    <t>PLEZALNI PASOVI 6X, PREDRACUN 00-144</t>
  </si>
  <si>
    <t>NRC2017/PR011</t>
  </si>
  <si>
    <t>SI00 144</t>
  </si>
  <si>
    <t>127GS8U2RV45J90N</t>
  </si>
  <si>
    <t>DAVCNE BLAGAJNE 2017/10</t>
  </si>
  <si>
    <t>NRC2017/R243</t>
  </si>
  <si>
    <t>SI05 17117852</t>
  </si>
  <si>
    <t>127GS8U2RV45J912</t>
  </si>
  <si>
    <t>TRENING OTROK 2017/09</t>
  </si>
  <si>
    <t>NRC2017/R242</t>
  </si>
  <si>
    <t>SI00 20171019</t>
  </si>
  <si>
    <t>127GS8U2RV45J91C</t>
  </si>
  <si>
    <t>PN UO - KNJIŽNICA NA VP</t>
  </si>
  <si>
    <t>NRC2017/PN050</t>
  </si>
  <si>
    <t>127GS8U2RV45J91Q</t>
  </si>
  <si>
    <t>ŠTUDENSKO DELO - BLAZK, REBEKAK, NEŽAV</t>
  </si>
  <si>
    <t>NRC2017/R246</t>
  </si>
  <si>
    <t>SI01 0117-017920-01</t>
  </si>
  <si>
    <t>127GS8U2RV45J92Q</t>
  </si>
  <si>
    <t>00 19102017</t>
  </si>
  <si>
    <t>127GS8U2RUYAQND2</t>
  </si>
  <si>
    <t>SI56340001002718076</t>
  </si>
  <si>
    <t>SI01 201705-005-9</t>
  </si>
  <si>
    <t>127GS8U2RUYAQNFA</t>
  </si>
  <si>
    <t>00 18102017</t>
  </si>
  <si>
    <t>127GS8U2RUYAQNFN</t>
  </si>
  <si>
    <t>127GS8U2RURMNBJJ</t>
  </si>
  <si>
    <t>RACUNI A15</t>
  </si>
  <si>
    <t>SI01 201705-035-18</t>
  </si>
  <si>
    <t>127GS8U2RURMNBKU</t>
  </si>
  <si>
    <t>2017-05-043</t>
  </si>
  <si>
    <t>SI00 2017-05-043</t>
  </si>
  <si>
    <t>127GS8U2RURMNBL0</t>
  </si>
  <si>
    <t>SI56023101553312808</t>
  </si>
  <si>
    <t>PIRS SIMONA</t>
  </si>
  <si>
    <t>ZALA ZUPAN-PLEZALNA SOLA</t>
  </si>
  <si>
    <t>SI01 201705-033-4</t>
  </si>
  <si>
    <t>127GS8U2RULE4HJN</t>
  </si>
  <si>
    <t>PLEZALNA SOLA  9/2017</t>
  </si>
  <si>
    <t>SI01 20170503003</t>
  </si>
  <si>
    <t>127GS8U2RULE4HKS</t>
  </si>
  <si>
    <t>PLEZALNA SOLA - 2017-05-024</t>
  </si>
  <si>
    <t>SI01 201705-024-5</t>
  </si>
  <si>
    <t>127GS8U2RULE4HKX</t>
  </si>
  <si>
    <t>SI00 01201705-025-3</t>
  </si>
  <si>
    <t>127GS8U2RULE4HL4</t>
  </si>
  <si>
    <t>SI00 201705-050</t>
  </si>
  <si>
    <t>127GS8U2RULE4HL8</t>
  </si>
  <si>
    <t>00 16102017</t>
  </si>
  <si>
    <t>127GS8U2RU4J4A0S</t>
  </si>
  <si>
    <t>SI01 201705-006-7</t>
  </si>
  <si>
    <t>127GS8U2RU4J4A2U</t>
  </si>
  <si>
    <t>SI56022810262479648</t>
  </si>
  <si>
    <t>STARTNINA PD DOMZALE - JAKAS, ROKF</t>
  </si>
  <si>
    <t>NRC2017/N045</t>
  </si>
  <si>
    <t>SI00 20171013</t>
  </si>
  <si>
    <t>127GS8U2RU4J4A36</t>
  </si>
  <si>
    <t>SI01 201705-026-1</t>
  </si>
  <si>
    <t>127GS8U2RU4J4A3L</t>
  </si>
  <si>
    <t>00 13102017</t>
  </si>
  <si>
    <t>127GS8U2RTY7Q9SS</t>
  </si>
  <si>
    <t>RACUNOVODSTVO 2017/09</t>
  </si>
  <si>
    <t>NRC2017/R238</t>
  </si>
  <si>
    <t>SI00 2017-00103</t>
  </si>
  <si>
    <t>127GS8U2RTY7Q9U8</t>
  </si>
  <si>
    <t>BUS PREVOZ HALOZE</t>
  </si>
  <si>
    <t>NRC2017/R239</t>
  </si>
  <si>
    <t>SI00 2020-001049</t>
  </si>
  <si>
    <t>127GS8U2RTY7Q9UL</t>
  </si>
  <si>
    <t>GOT. POVR. - ŽELEZO BETON</t>
  </si>
  <si>
    <t>NRC2017/R240</t>
  </si>
  <si>
    <t>SI00 20171012</t>
  </si>
  <si>
    <t>127GS8U2RTY7Q9UX</t>
  </si>
  <si>
    <t>TELEKOM 2017/09</t>
  </si>
  <si>
    <t>NRC2017/R241</t>
  </si>
  <si>
    <t>SI12 2170910163710</t>
  </si>
  <si>
    <t>127GS8U2RTY7Q9V8</t>
  </si>
  <si>
    <t>UV STERILIZATOR, PREDRACUN 17-010-0218</t>
  </si>
  <si>
    <t>NRC2014/PR011</t>
  </si>
  <si>
    <t>SI12 1701000218009</t>
  </si>
  <si>
    <t>127GS8U2RTY7Q9VJ</t>
  </si>
  <si>
    <t>SI01 201705-027-08</t>
  </si>
  <si>
    <t>127GS8U2RTY7Q9XA</t>
  </si>
  <si>
    <t>00 12102017</t>
  </si>
  <si>
    <t>127GS8U2RTRY0VXE</t>
  </si>
  <si>
    <t>SI56020102816852806</t>
  </si>
  <si>
    <t>JAKOB ZAKRAJSEK-PLEZALNA SOLA</t>
  </si>
  <si>
    <t>NRC01 201705-021-04</t>
  </si>
  <si>
    <t>SI01 201705-021-04</t>
  </si>
  <si>
    <t>127GS8U2RTRY0X16</t>
  </si>
  <si>
    <t>SI01 201705-048-2</t>
  </si>
  <si>
    <t>127GS8U2RTRY0X1L</t>
  </si>
  <si>
    <t>SI01 201705-007-5</t>
  </si>
  <si>
    <t>127GS8U2RTRY0X1Q</t>
  </si>
  <si>
    <t>SI01 201705-056-3</t>
  </si>
  <si>
    <t>127GS8U2RTRY0X1X</t>
  </si>
  <si>
    <t>00 11102017</t>
  </si>
  <si>
    <t>127GS8U2RTLNY57L</t>
  </si>
  <si>
    <t>AKONTACIJA DAVKA NA DOHODEK 2017/09</t>
  </si>
  <si>
    <t>NRC2017/N015</t>
  </si>
  <si>
    <t>127GS8U2RTLNY5AA</t>
  </si>
  <si>
    <t>00 10102017</t>
  </si>
  <si>
    <t>127GS8U2RSSAGCSC</t>
  </si>
  <si>
    <t>OPRIMKI PO PREDRAČUNU 20171002/1</t>
  </si>
  <si>
    <t>NRC2017/PR010</t>
  </si>
  <si>
    <t>SI00 20171002-1</t>
  </si>
  <si>
    <t>127GS8U2RSSAGCTQ</t>
  </si>
  <si>
    <t>SI56290000055386469</t>
  </si>
  <si>
    <t>IDEO PLUS</t>
  </si>
  <si>
    <t>ELASTIČNI TRAKOVI PO PREDRAČUNU 199679</t>
  </si>
  <si>
    <t>NRC2017/PR009</t>
  </si>
  <si>
    <t>SI00 199679</t>
  </si>
  <si>
    <t>127GS8U2RSSAGCU2</t>
  </si>
  <si>
    <t>SI56023030259307446</t>
  </si>
  <si>
    <t>SILVO KARO SP</t>
  </si>
  <si>
    <t>DONACIJA ZA IZDAJO KNJIGE</t>
  </si>
  <si>
    <t>NRC2017/N035</t>
  </si>
  <si>
    <t>SI00 20171005</t>
  </si>
  <si>
    <t>127GS8U2RSSAGCUC</t>
  </si>
  <si>
    <t xml:space="preserve">POŽARNO ZAVAROVANJE </t>
  </si>
  <si>
    <t>NRC2017/R234</t>
  </si>
  <si>
    <t>SI01 151107-701566724294</t>
  </si>
  <si>
    <t>127GS8U2RSSAGCUN</t>
  </si>
  <si>
    <t>RAČUNOVODSTVO 2017/08</t>
  </si>
  <si>
    <t>SI00 2017-00090</t>
  </si>
  <si>
    <t>127GS8U2RSSAGCV4</t>
  </si>
  <si>
    <t>NAJEMNINA 2017/08</t>
  </si>
  <si>
    <t>NRC2017/R236</t>
  </si>
  <si>
    <t>SI00 401-70096864</t>
  </si>
  <si>
    <t>127GS8U2RSSAGCVE</t>
  </si>
  <si>
    <t>00 05102017</t>
  </si>
  <si>
    <t>127GS8U2RSM1U69G</t>
  </si>
  <si>
    <t>127GS8U2RSM1U69U</t>
  </si>
  <si>
    <t>127GS8U2RSAH6S6J</t>
  </si>
  <si>
    <t>00 02102017</t>
  </si>
  <si>
    <t>127GS8U2RSAH6S74</t>
  </si>
  <si>
    <t>127GS8U2RRSQFVQ0</t>
  </si>
  <si>
    <t>127GS8U2RRSQFVQC</t>
  </si>
  <si>
    <t>127GS8U2RRSQFVQG</t>
  </si>
  <si>
    <t>127GS8U2RRG49TS8</t>
  </si>
  <si>
    <t>KOTIZACIJA ZAHODNA LIGA 2017/18</t>
  </si>
  <si>
    <t>NRC2017/N034</t>
  </si>
  <si>
    <t>SI00 7-2017</t>
  </si>
  <si>
    <t>127GS8U2RRG49TU8</t>
  </si>
  <si>
    <t>GOT. POVR. - TEKMA PD VIPAVA</t>
  </si>
  <si>
    <t>NRC2017/N033</t>
  </si>
  <si>
    <t>SI00 20170927</t>
  </si>
  <si>
    <t>127GS8U2RRG49TUJ</t>
  </si>
  <si>
    <t>DAVCNE BLAGAJNE 2017/09</t>
  </si>
  <si>
    <t>NRC2017/R230</t>
  </si>
  <si>
    <t>SI05 17105480</t>
  </si>
  <si>
    <t>127GS8U2RRG49TUU</t>
  </si>
  <si>
    <t>TELEKOM 2017/08</t>
  </si>
  <si>
    <t>NRC2017/R232</t>
  </si>
  <si>
    <t>SI12 2170810161368</t>
  </si>
  <si>
    <t>127GS8U2RRG49TV4</t>
  </si>
  <si>
    <t>NAJEM PUS BAVŠICA</t>
  </si>
  <si>
    <t>NRC2017/R233</t>
  </si>
  <si>
    <t>SI00 173600039</t>
  </si>
  <si>
    <t>127GS8U2RRG49TVE</t>
  </si>
  <si>
    <t>00 27092017</t>
  </si>
  <si>
    <t>127GS8U2RQB8DUE2</t>
  </si>
  <si>
    <t>SI05 16209-17-05519</t>
  </si>
  <si>
    <t>SI00 20092017</t>
  </si>
  <si>
    <t>127GS8U2RQB8DUF2</t>
  </si>
  <si>
    <t>00 20092017</t>
  </si>
  <si>
    <t>127GS8U2RQ5YBB36</t>
  </si>
  <si>
    <t>GOT. POVR. - BARVNE FOTOKOPIJE A3</t>
  </si>
  <si>
    <t>NRC2017/R229</t>
  </si>
  <si>
    <t>SI00 20170919</t>
  </si>
  <si>
    <t>127GS8U2RQ5YBB4A</t>
  </si>
  <si>
    <t>00 19092017</t>
  </si>
  <si>
    <t>127GS8U2RQ17TD1G</t>
  </si>
  <si>
    <t>SMERNE TABLE, PRED RAČ. 17-010-0185</t>
  </si>
  <si>
    <t>NRC2017/PR008</t>
  </si>
  <si>
    <t>SI12 1701000185003</t>
  </si>
  <si>
    <t>127GS8U2RQ17TD40</t>
  </si>
  <si>
    <t>00 18092017</t>
  </si>
  <si>
    <t>127GS8U2RPBK10AC</t>
  </si>
  <si>
    <t>SI01 201706-227-8</t>
  </si>
  <si>
    <t>127GS8U2RPBK10D0</t>
  </si>
  <si>
    <t>00 14092017</t>
  </si>
  <si>
    <t>127GS8U2RP69XQYX</t>
  </si>
  <si>
    <t>MAJ POGACAR RACUN ST. 2017-06-137</t>
  </si>
  <si>
    <t>SI01 201706-137-9</t>
  </si>
  <si>
    <t>127GS8U2RP11EJXC</t>
  </si>
  <si>
    <t>PL.2017-00012</t>
  </si>
  <si>
    <t>SI00 2017-00012</t>
  </si>
  <si>
    <t>127GS8U2RP11EJYU</t>
  </si>
  <si>
    <t>127GS8U2RNTRPHGQ</t>
  </si>
  <si>
    <t>AKONTACIJA DAVKA NA DOHODEK 2017/08</t>
  </si>
  <si>
    <t>NRC2017/N014</t>
  </si>
  <si>
    <t>127GS8U2RNTRPHK4</t>
  </si>
  <si>
    <t>SPO 2013/B28</t>
  </si>
  <si>
    <t>SI00 424441371</t>
  </si>
  <si>
    <t>127GS8U2RNTRPHKA</t>
  </si>
  <si>
    <t>SI56023101557695365</t>
  </si>
  <si>
    <t>PESTOTNIK TOMAZ</t>
  </si>
  <si>
    <t>NEJA PLEZANJE MAJ</t>
  </si>
  <si>
    <t>SI01 2017061921</t>
  </si>
  <si>
    <t>127GS8U2RNTRPHKE</t>
  </si>
  <si>
    <t>SI01 20170615901</t>
  </si>
  <si>
    <t>127GS8U2RNTRPHKQ</t>
  </si>
  <si>
    <t>SI56023033959090855</t>
  </si>
  <si>
    <t>PETER NEMEC</t>
  </si>
  <si>
    <t>PLACILO RACUNA 2017-06-231</t>
  </si>
  <si>
    <t>SI00 2017-06-231</t>
  </si>
  <si>
    <t>127GS8U2RNTRPHKX</t>
  </si>
  <si>
    <t>00 11092017</t>
  </si>
  <si>
    <t>127GS8U2RNBYMLVS</t>
  </si>
  <si>
    <t>CLANARINA JAZBEC 3XB</t>
  </si>
  <si>
    <t>127GS8U2RNBYMLX8</t>
  </si>
  <si>
    <t>127GS8U2RN6M7JFQ</t>
  </si>
  <si>
    <t>SI56020183411365705</t>
  </si>
  <si>
    <t>TOMAZ ACCETTO</t>
  </si>
  <si>
    <t>SI01 20170619303</t>
  </si>
  <si>
    <t>127GS8U2RN6M7JGE</t>
  </si>
  <si>
    <t>LAPAJNE DAVID</t>
  </si>
  <si>
    <t>SI05 382000-5275-20170906</t>
  </si>
  <si>
    <t>SI01 201706-169-7</t>
  </si>
  <si>
    <t>127GS8U2RN6M7JGL</t>
  </si>
  <si>
    <t>00 07092017</t>
  </si>
  <si>
    <t>127GS8U2RMU3YTSQ</t>
  </si>
  <si>
    <t>SI56340001015736155</t>
  </si>
  <si>
    <t>MORPHO PLUS</t>
  </si>
  <si>
    <t>OPRIMKI PO PREDRAČUNU 2017-56</t>
  </si>
  <si>
    <t>NRC2017/PR007</t>
  </si>
  <si>
    <t>SI00 2017-56</t>
  </si>
  <si>
    <t>127GS8U2RMU3YTUU</t>
  </si>
  <si>
    <t>SI56023000254946376</t>
  </si>
  <si>
    <t>FARME IHAN</t>
  </si>
  <si>
    <t>MESO ODOJKOV, R. 17-00795</t>
  </si>
  <si>
    <t>NRC2017/R227</t>
  </si>
  <si>
    <t>SI00 1700795-11178</t>
  </si>
  <si>
    <t>127GS8U2RMU3YTV8</t>
  </si>
  <si>
    <t>NAJEM PROSTOROV 2017/07</t>
  </si>
  <si>
    <t>NRC2017/R225</t>
  </si>
  <si>
    <t>SI00 349-70096864</t>
  </si>
  <si>
    <t>127GS8U2RMU3YTVX</t>
  </si>
  <si>
    <t>SI56020540012998720</t>
  </si>
  <si>
    <t>HAM HAM</t>
  </si>
  <si>
    <t>KLOBASE, R. 318-27-2</t>
  </si>
  <si>
    <t>NRC2017/R224</t>
  </si>
  <si>
    <t>SI01 318-27-2</t>
  </si>
  <si>
    <t>127GS8U2RMU3YTX8</t>
  </si>
  <si>
    <t>SI56101000050355120</t>
  </si>
  <si>
    <t>TRGOVINA JEZERJAN</t>
  </si>
  <si>
    <t>HRANA ZA TABOR, R. 921268-01-141</t>
  </si>
  <si>
    <t>NRC2017/R223</t>
  </si>
  <si>
    <t>SI01 92-9212000141-5</t>
  </si>
  <si>
    <t>127GS8U2RMU3YU06</t>
  </si>
  <si>
    <t>SI56023033964733248</t>
  </si>
  <si>
    <t>KLARA MESTEK</t>
  </si>
  <si>
    <t>NRC2017/PN049</t>
  </si>
  <si>
    <t>SI00 20170904</t>
  </si>
  <si>
    <t>127GS8U2RMU3YU0L</t>
  </si>
  <si>
    <t>OGOREVC MITJA</t>
  </si>
  <si>
    <t>SI05 382000-1101-20170904</t>
  </si>
  <si>
    <t>SI00 012017-0605507</t>
  </si>
  <si>
    <t>127GS8U2RMU3YU0Q</t>
  </si>
  <si>
    <t>00 05092017</t>
  </si>
  <si>
    <t>127GS8U2RMNTLCPU</t>
  </si>
  <si>
    <t>GOT. POVT. MO - TABOR</t>
  </si>
  <si>
    <t>NRC2017/R220-222</t>
  </si>
  <si>
    <t>SI00 20170902</t>
  </si>
  <si>
    <t>127GS8U2RMNTLCTN</t>
  </si>
  <si>
    <t>RAČUN 6301-001800006</t>
  </si>
  <si>
    <t>NRC2017/R219</t>
  </si>
  <si>
    <t>SI01 6301-001800006-0</t>
  </si>
  <si>
    <t>127GS8U2RMNTLCU2</t>
  </si>
  <si>
    <t>GOT. POVR. - SRECANJE &amp; DOM</t>
  </si>
  <si>
    <t>NRC217/R217-218</t>
  </si>
  <si>
    <t>127GS8U2RMNTLCUE</t>
  </si>
  <si>
    <t>PN MO -TABOR( 290 KM, 9 DN)</t>
  </si>
  <si>
    <t>NRC2017/PN043</t>
  </si>
  <si>
    <t>127GS8U2RMNTLCUU</t>
  </si>
  <si>
    <t>PN MO- TABOR (260 KM)</t>
  </si>
  <si>
    <t>NRC2017/PN044</t>
  </si>
  <si>
    <t>127GS8U2RMNTLCV8</t>
  </si>
  <si>
    <t>PN MO - TABOR (250 KM)</t>
  </si>
  <si>
    <t>NRC2017/PN045</t>
  </si>
  <si>
    <t>127GS8U2RMNTLCVL</t>
  </si>
  <si>
    <t>PN MO - TABOR (120 KM)</t>
  </si>
  <si>
    <t>NRC2017/PN046</t>
  </si>
  <si>
    <t>127GS8U2RMNTLCX8</t>
  </si>
  <si>
    <t>PN MO - TABOR (130 KM)</t>
  </si>
  <si>
    <t>NRC2017/PN047</t>
  </si>
  <si>
    <t>127GS8U2RMNTLCXJ</t>
  </si>
  <si>
    <t>PN MO - TABOR (280 KM, 6 DN)</t>
  </si>
  <si>
    <t>NRC2017/PN048</t>
  </si>
  <si>
    <t>127GS8U2RMNTLCXU</t>
  </si>
  <si>
    <t>VEIDER SONJA</t>
  </si>
  <si>
    <t>NIK VEIDER RAC.201706-181-6</t>
  </si>
  <si>
    <t>127GS8U2RMNTLCY2</t>
  </si>
  <si>
    <t>DEZELAK BOSTJAN</t>
  </si>
  <si>
    <t>SI00 2017-06-081</t>
  </si>
  <si>
    <t>127GS8U2RMNTLCY8</t>
  </si>
  <si>
    <t>SI00 2017-06-197</t>
  </si>
  <si>
    <t>127GS8U2RMNTLCYE</t>
  </si>
  <si>
    <t>SI00 2017-06-158</t>
  </si>
  <si>
    <t>127GS8U2RMNTLD0U</t>
  </si>
  <si>
    <t>00 04092017</t>
  </si>
  <si>
    <t>127GS8U2RM1V3HSE</t>
  </si>
  <si>
    <t>SI01 201706-204-9</t>
  </si>
  <si>
    <t>127GS8U2RM1V3HUE</t>
  </si>
  <si>
    <t>127GS8U2RM1V3HUL</t>
  </si>
  <si>
    <t>127GS8U2RM1V3HUS</t>
  </si>
  <si>
    <t>127GS8U2RLP6GJRS</t>
  </si>
  <si>
    <t>SI12 2017061867</t>
  </si>
  <si>
    <t>127GS8U2RLP6GJSJ</t>
  </si>
  <si>
    <t>VUJIC IGOR</t>
  </si>
  <si>
    <t>SI05 382604-1230-20170829</t>
  </si>
  <si>
    <t>SI01 201706-220-02</t>
  </si>
  <si>
    <t>127GS8U2RLP6GJSN</t>
  </si>
  <si>
    <t>00 29082017</t>
  </si>
  <si>
    <t>127GS8U2RLHXTST2</t>
  </si>
  <si>
    <t>STROsKI</t>
  </si>
  <si>
    <t>00 28082017</t>
  </si>
  <si>
    <t>127GS8U2RLHXTSTJ</t>
  </si>
  <si>
    <t>127GS8U2RKUSVM70</t>
  </si>
  <si>
    <t>SI56051008010569888</t>
  </si>
  <si>
    <t>ALP AGENCY</t>
  </si>
  <si>
    <t>35X EVA PENA 40X50 CM, RAČUN 46</t>
  </si>
  <si>
    <t>NRC2017/R206</t>
  </si>
  <si>
    <t>SI00 20170823</t>
  </si>
  <si>
    <t>127GS8U2RKUSVM7A</t>
  </si>
  <si>
    <t>HRANA</t>
  </si>
  <si>
    <t>NRC2017/R207</t>
  </si>
  <si>
    <t>SI01 6697-091800008-9</t>
  </si>
  <si>
    <t>127GS8U2RKUSVM7L</t>
  </si>
  <si>
    <t>NRC2017/R208</t>
  </si>
  <si>
    <t>SI01 6697-081800006-0</t>
  </si>
  <si>
    <t>127GS8U2RKUSVM7U</t>
  </si>
  <si>
    <t>HRANA - DOSTAVA SPLET</t>
  </si>
  <si>
    <t>NRC2017/R209</t>
  </si>
  <si>
    <t>SI01 6697-009700055-2</t>
  </si>
  <si>
    <t>127GS8U2RKUSVM8C</t>
  </si>
  <si>
    <t>SI56020530018189239</t>
  </si>
  <si>
    <t>TREPETLIKA</t>
  </si>
  <si>
    <t>SMREKOVE LETVICE ZA OKVIR</t>
  </si>
  <si>
    <t>NRC2017/R210</t>
  </si>
  <si>
    <t>SI00 00030-438</t>
  </si>
  <si>
    <t>127GS8U2RKUSVM8N</t>
  </si>
  <si>
    <t>RAČUNOVODSTVO 2017/06</t>
  </si>
  <si>
    <t>NRC2017/R211</t>
  </si>
  <si>
    <t>SI00 2017-00069</t>
  </si>
  <si>
    <t>127GS8U2RKUSVM90</t>
  </si>
  <si>
    <t>RAČUNOVODSTVO 2017/07</t>
  </si>
  <si>
    <t>NRC2017/R212</t>
  </si>
  <si>
    <t>SI00 2017-00083</t>
  </si>
  <si>
    <t>127GS8U2RKUSVM9C</t>
  </si>
  <si>
    <t>TELEKOM 2017/06</t>
  </si>
  <si>
    <t>NRC2017/R214</t>
  </si>
  <si>
    <t>SI12 2170610166552</t>
  </si>
  <si>
    <t>127GS8U2RKUSVM9Q</t>
  </si>
  <si>
    <t>GOT. POVR. - TABOR (MERKUR)</t>
  </si>
  <si>
    <t>NRC2017/R203</t>
  </si>
  <si>
    <t>127GS8U2RKUSVMA4</t>
  </si>
  <si>
    <t>GOT. POVR. - TABOR (MERKUR, POSTA)</t>
  </si>
  <si>
    <t>NRC201/R201-202</t>
  </si>
  <si>
    <t>127GS8U2RKUSVMAC</t>
  </si>
  <si>
    <t>GOT. POVR. - TABOR (LEKARNA, MERCATOR, BAUHAUS, ...)</t>
  </si>
  <si>
    <t>NRC2017/R195-200</t>
  </si>
  <si>
    <t>127GS8U2RKUSVMAN</t>
  </si>
  <si>
    <t>TELEKOM 2017/07</t>
  </si>
  <si>
    <t>NRC2017/R215</t>
  </si>
  <si>
    <t>SI12 2170710180743</t>
  </si>
  <si>
    <t>127GS8U2RKUSVMB0</t>
  </si>
  <si>
    <t>PN MO- TABOR JEZERSKO</t>
  </si>
  <si>
    <t>NRC2017/PN041</t>
  </si>
  <si>
    <t>SI00 20170824</t>
  </si>
  <si>
    <t>127GS8U2RKUSVMBX</t>
  </si>
  <si>
    <t>SI56022421490050024</t>
  </si>
  <si>
    <t>BARBARA ZGAVEC</t>
  </si>
  <si>
    <t>127GS8U2RKUSVMC8</t>
  </si>
  <si>
    <t>DAVCNE BLAG 2017/08</t>
  </si>
  <si>
    <t>NRC2017/R216</t>
  </si>
  <si>
    <t>SI05 1791931</t>
  </si>
  <si>
    <t>127GS8U2RKUSVMCL</t>
  </si>
  <si>
    <t>00 24082017</t>
  </si>
  <si>
    <t>127GS8U2RKUSVM2C</t>
  </si>
  <si>
    <t>GOT. POVR. - TABOR</t>
  </si>
  <si>
    <t>NRC2017/R204-205</t>
  </si>
  <si>
    <t>127GS8U2RKD2R4MU</t>
  </si>
  <si>
    <t>NIK VEIDER RAC.2017-06-218</t>
  </si>
  <si>
    <t>SI01 201706-218-9</t>
  </si>
  <si>
    <t>127GS8U2RJQ3NNGC</t>
  </si>
  <si>
    <t>PL.2017-00011</t>
  </si>
  <si>
    <t>SI00 2017-00011</t>
  </si>
  <si>
    <t>127GS8U2RJ85LL3X</t>
  </si>
  <si>
    <t>GOT. POVR. - DELAVNICE NA TABORU</t>
  </si>
  <si>
    <t>NRC2017/R193</t>
  </si>
  <si>
    <t>SI00 20170812</t>
  </si>
  <si>
    <t>127GS8U2RJ85LL5G</t>
  </si>
  <si>
    <t>GOT. POVR. - SOTOR INTERSPORT</t>
  </si>
  <si>
    <t>NRC2017/R194</t>
  </si>
  <si>
    <t>127GS8U2RJ85LL5U</t>
  </si>
  <si>
    <t>MAJ POGACAR RACUN ST. 2017-06-214</t>
  </si>
  <si>
    <t>SI01 201706-214-6</t>
  </si>
  <si>
    <t>127GS8U2RJ85LL60</t>
  </si>
  <si>
    <t>127GS8U2RJ85LL66</t>
  </si>
  <si>
    <t>00 14082017</t>
  </si>
  <si>
    <t>127GS8U2RHQ9PXGC</t>
  </si>
  <si>
    <t>GOT. POVR. - PLATNO IN LAK</t>
  </si>
  <si>
    <t>NRC2017/R192</t>
  </si>
  <si>
    <t>SI00 20170811</t>
  </si>
  <si>
    <t>127GS8U2RHQ9PXHX</t>
  </si>
  <si>
    <t>00 11082017</t>
  </si>
  <si>
    <t>127GS8U2RHK0THUC</t>
  </si>
  <si>
    <t>AKONTACIJA DAVKA NA DOHODEK 2017/07</t>
  </si>
  <si>
    <t>NRC2017/N013</t>
  </si>
  <si>
    <t>127GS8U2RHK0TJ1Q</t>
  </si>
  <si>
    <t>SI56021401268124648</t>
  </si>
  <si>
    <t>BORO STRUMBELJ</t>
  </si>
  <si>
    <t>LUKA STRUMBELJ - TABOR JEZERSKO 17</t>
  </si>
  <si>
    <t>SI01 201707-025-4</t>
  </si>
  <si>
    <t>127GS8U2RHK0TJ1U</t>
  </si>
  <si>
    <t>00 10082017</t>
  </si>
  <si>
    <t>127GS8U2RH8FPY2C</t>
  </si>
  <si>
    <t>VRAČILO TABORNINE GAJ GRUDEN</t>
  </si>
  <si>
    <t>NRC2017/N32</t>
  </si>
  <si>
    <t>SI00 20170808</t>
  </si>
  <si>
    <t>127GS8U2RH8FPY4S</t>
  </si>
  <si>
    <t>PN ŠPO - PAKLENICA, CORTINA</t>
  </si>
  <si>
    <t>NRC2017/PN040</t>
  </si>
  <si>
    <t>127GS8U2RH8FPY54</t>
  </si>
  <si>
    <t>127GS8U2RH8FPY5C</t>
  </si>
  <si>
    <t>00 08082017</t>
  </si>
  <si>
    <t>127GS8U2RGKBNXAJ</t>
  </si>
  <si>
    <t>SI05 75221-17-00051842017</t>
  </si>
  <si>
    <t>SI00 000209-2017001-4</t>
  </si>
  <si>
    <t>127GS8U2RGKBNXAQ</t>
  </si>
  <si>
    <t>00 04082017</t>
  </si>
  <si>
    <t>127GS8U2RGKBNX9C</t>
  </si>
  <si>
    <t>SI01 2017062294</t>
  </si>
  <si>
    <t>127GS8U2RGKBNXA8</t>
  </si>
  <si>
    <t>SI56330000000360540</t>
  </si>
  <si>
    <t>BARBARA MIHELIC</t>
  </si>
  <si>
    <t>SI01 201707-011-4</t>
  </si>
  <si>
    <t>127GS8U2RGKBNXAC</t>
  </si>
  <si>
    <t>PLEZALNA SOLA - 2017-06-207</t>
  </si>
  <si>
    <t>SI01 201706-207-3</t>
  </si>
  <si>
    <t>127GS8U2RG8S36AA</t>
  </si>
  <si>
    <t>SI56350010000865055</t>
  </si>
  <si>
    <t>DADA STRLE</t>
  </si>
  <si>
    <t>SI00 0</t>
  </si>
  <si>
    <t>SI01 201707-013-01</t>
  </si>
  <si>
    <t>127GS8U2RG8S36BN</t>
  </si>
  <si>
    <t>00 02082017</t>
  </si>
  <si>
    <t>127GS8U2RG3HKUFL</t>
  </si>
  <si>
    <t>SI05 382604-1235-20170731</t>
  </si>
  <si>
    <t>SI00 201706-211-1</t>
  </si>
  <si>
    <t>127GS8U2RG3HKUGX</t>
  </si>
  <si>
    <t>ČLANARINA I, PZS-371-75</t>
  </si>
  <si>
    <t>NRC2017/R036</t>
  </si>
  <si>
    <t>SI00 17-371-0045</t>
  </si>
  <si>
    <t>127GS8U2RG3HKUHC</t>
  </si>
  <si>
    <t>GOT. POVR - SPANJE OGLEDNA TURA</t>
  </si>
  <si>
    <t>NRC2017/R191</t>
  </si>
  <si>
    <t>SI00 20170801</t>
  </si>
  <si>
    <t>127GS8U2RG3HKUHQ</t>
  </si>
  <si>
    <t>00 01082017</t>
  </si>
  <si>
    <t>127GS8U2RFXG1442</t>
  </si>
  <si>
    <t>PLEZANJE 06/2017</t>
  </si>
  <si>
    <t>SI01 201706-216-2</t>
  </si>
  <si>
    <t>127GS8U2RFXG146X</t>
  </si>
  <si>
    <t>SI01 201707-012-2</t>
  </si>
  <si>
    <t>127GS8U2RFXG1476</t>
  </si>
  <si>
    <t>NAJEMNINA 2017/06</t>
  </si>
  <si>
    <t>NRC2017/R190</t>
  </si>
  <si>
    <t>SI00 311-70096864</t>
  </si>
  <si>
    <t>127GS8U2RFXG147L</t>
  </si>
  <si>
    <t>VPIS ZEMLJIŠKOKNJIŽNEGA PREDLOGA, 649-17</t>
  </si>
  <si>
    <t>NRC2017/R188</t>
  </si>
  <si>
    <t>SI00 649-17</t>
  </si>
  <si>
    <t>127GS8U2RFXG1484</t>
  </si>
  <si>
    <t>SI56023020092071541</t>
  </si>
  <si>
    <t>OBLIKOVALNICA SOKLER</t>
  </si>
  <si>
    <t>OBLIKOVANJE TRANSPARENTA PD DOMŽALE</t>
  </si>
  <si>
    <t>NRC2017/R189</t>
  </si>
  <si>
    <t>SI00 00070-2017</t>
  </si>
  <si>
    <t>127GS8U2RFXG148J</t>
  </si>
  <si>
    <t>SI56011008450169098</t>
  </si>
  <si>
    <t>VRHOVNO SODIŠČE RS</t>
  </si>
  <si>
    <t>PLAČILO SODNE TAKSE</t>
  </si>
  <si>
    <t>NRC2017/N031</t>
  </si>
  <si>
    <t>SI11 35-64108350</t>
  </si>
  <si>
    <t>127GS8U2RFXG148U</t>
  </si>
  <si>
    <t>127GS8U2RFXG1492</t>
  </si>
  <si>
    <t>127GS8U2RFXG1498</t>
  </si>
  <si>
    <t>127GS8U2RFXG149G</t>
  </si>
  <si>
    <t>00 31072017</t>
  </si>
  <si>
    <t>127GS8U2RFEGA06E</t>
  </si>
  <si>
    <t>SI05 382000-1230-20170727</t>
  </si>
  <si>
    <t>SI01 201706-183-2</t>
  </si>
  <si>
    <t>127GS8U2RFEGA07S</t>
  </si>
  <si>
    <t>SI00 226-6</t>
  </si>
  <si>
    <t>127GS8U2RFEGA07X</t>
  </si>
  <si>
    <t>SI56290000016795504</t>
  </si>
  <si>
    <t>KOSIRNIK BARBARA</t>
  </si>
  <si>
    <t>SI01 201707-007-6</t>
  </si>
  <si>
    <t>127GS8U2RFEGA082</t>
  </si>
  <si>
    <t>00 28072017</t>
  </si>
  <si>
    <t>127GS8U2RF95JGYX</t>
  </si>
  <si>
    <t>127GS8U2RF95JH1A</t>
  </si>
  <si>
    <t>SI12 2017062227</t>
  </si>
  <si>
    <t>127GS8U2RF95JH1G</t>
  </si>
  <si>
    <t>PL. 2017-00010</t>
  </si>
  <si>
    <t>SI00 2017-00010</t>
  </si>
  <si>
    <t>127GS8U2RF95JH1L</t>
  </si>
  <si>
    <t>00 27072017</t>
  </si>
  <si>
    <t>127GS8U2RF3UV3HS</t>
  </si>
  <si>
    <t>SI01 201707-009-2</t>
  </si>
  <si>
    <t>127GS8U2RF3UV3JS</t>
  </si>
  <si>
    <t>PN - TABOR CORTINA</t>
  </si>
  <si>
    <t>NRC2017/PN039</t>
  </si>
  <si>
    <t>SI00 20170726</t>
  </si>
  <si>
    <t>127GS8U2RF3UV3KE</t>
  </si>
  <si>
    <t>GOT. POVR. MO - ŠOTOR CLOUD 5</t>
  </si>
  <si>
    <t>NRC2017/R186</t>
  </si>
  <si>
    <t>127GS8U2RF3UV3KQ</t>
  </si>
  <si>
    <t>GOT. POVR. DOM - POPRAVILO STROJA</t>
  </si>
  <si>
    <t>NRC2017/R187</t>
  </si>
  <si>
    <t>127GS8U2RF3UV3L2</t>
  </si>
  <si>
    <t>00 26072017</t>
  </si>
  <si>
    <t>127GS8U2REXLLQVA</t>
  </si>
  <si>
    <t>LUKA LOBODA 2017-06-209</t>
  </si>
  <si>
    <t>SI01 201706-209-05</t>
  </si>
  <si>
    <t>127GS8U2REXLLQY8</t>
  </si>
  <si>
    <t>PLACILO  2017-6-200</t>
  </si>
  <si>
    <t>SI01 201706-200-6</t>
  </si>
  <si>
    <t>127GS8U2REXLLQYC</t>
  </si>
  <si>
    <t>SI01 201706-223-5</t>
  </si>
  <si>
    <t>127GS8U2REXLLQYJ</t>
  </si>
  <si>
    <t>DAVCNE BLAGAJNE 2017/07</t>
  </si>
  <si>
    <t>NRC2017/R185</t>
  </si>
  <si>
    <t>SI05 1779753</t>
  </si>
  <si>
    <t>127GS8U2REXLLR06</t>
  </si>
  <si>
    <t>PETZL ROPE 3X. FATTURA 117/2017</t>
  </si>
  <si>
    <t>NRC2017/R184</t>
  </si>
  <si>
    <t>127GS8U2REXLLR0C</t>
  </si>
  <si>
    <t>SI01 201706-230-8</t>
  </si>
  <si>
    <t>127GS8U2REXLLR0G</t>
  </si>
  <si>
    <t>SI01 201706-205-7</t>
  </si>
  <si>
    <t>127GS8U2REXLLR0Q</t>
  </si>
  <si>
    <t>SI01 201706-213-8</t>
  </si>
  <si>
    <t>127GS8U2REXLLR0U</t>
  </si>
  <si>
    <t>SI01 201706-199-9</t>
  </si>
  <si>
    <t>127GS8U2REXLLR10</t>
  </si>
  <si>
    <t>SI01 201706-219-7</t>
  </si>
  <si>
    <t>127GS8U2REXLLR16</t>
  </si>
  <si>
    <t>00 25072017</t>
  </si>
  <si>
    <t>127GS8U2RERD2RD6</t>
  </si>
  <si>
    <t>PLEZALNA SOLA  6/2017</t>
  </si>
  <si>
    <t>SI01 2017061964</t>
  </si>
  <si>
    <t>127GS8U2RERD2RES</t>
  </si>
  <si>
    <t>SI56010000000300007</t>
  </si>
  <si>
    <t>NEZA IN URBAN BECAN</t>
  </si>
  <si>
    <t>SI01 201707-002-5</t>
  </si>
  <si>
    <t>127GS8U2RERD2REX</t>
  </si>
  <si>
    <t>127GS8U2RERD2RF2</t>
  </si>
  <si>
    <t>STRUNA MOJCA</t>
  </si>
  <si>
    <t>SI01 201707-004-1</t>
  </si>
  <si>
    <t>127GS8U2RERD2RF8</t>
  </si>
  <si>
    <t>SI56340001013867062</t>
  </si>
  <si>
    <t>KOSTIC JELENA</t>
  </si>
  <si>
    <t>SI01 201707-008-4</t>
  </si>
  <si>
    <t>127GS8U2RERD2RFG</t>
  </si>
  <si>
    <t>PL. RAC. 2017-06-212 (PER)</t>
  </si>
  <si>
    <t>SI01 201706-212-19</t>
  </si>
  <si>
    <t>127GS8U2RERD2RFL</t>
  </si>
  <si>
    <t>00 24072017</t>
  </si>
  <si>
    <t>127GS8U2RE9J2GPX</t>
  </si>
  <si>
    <t>SI05 382604-1101-20170721</t>
  </si>
  <si>
    <t>SI00 201706-173-5</t>
  </si>
  <si>
    <t>127GS8U2RE9J2GRA</t>
  </si>
  <si>
    <t>00 21072017</t>
  </si>
  <si>
    <t>127GS8U2RE49NT4G</t>
  </si>
  <si>
    <t>PLEZANJE 2017-06-221</t>
  </si>
  <si>
    <t>SI01 201706-221-9</t>
  </si>
  <si>
    <t>127GS8U2RE49NT5A</t>
  </si>
  <si>
    <t>SI56023003882176307</t>
  </si>
  <si>
    <t>GREGOR KOSEC</t>
  </si>
  <si>
    <t>ZARA KOSEC- TABOR JEZERSKO 2017</t>
  </si>
  <si>
    <t>SI01 201707-006-8</t>
  </si>
  <si>
    <t>127GS8U2RDY0FCU6</t>
  </si>
  <si>
    <t>GOT. POVR. MO - SOTOR</t>
  </si>
  <si>
    <t>NRC2017/R181</t>
  </si>
  <si>
    <t>SI00 20170719</t>
  </si>
  <si>
    <t>127GS8U2RDY0FCUN</t>
  </si>
  <si>
    <t>NRC2017/R182</t>
  </si>
  <si>
    <t>127GS8U2RDY0FCV6</t>
  </si>
  <si>
    <t>GRINTOVCI 3X, SPOMIN 2X</t>
  </si>
  <si>
    <t>NRC2017/R183</t>
  </si>
  <si>
    <t>SI00 173000479</t>
  </si>
  <si>
    <t>127GS8U2RDY0FCVQ</t>
  </si>
  <si>
    <t>00 19072017</t>
  </si>
  <si>
    <t>127GS8U2RDY0FCS0</t>
  </si>
  <si>
    <t>NEJA PESTOTNIK PLEZANJE</t>
  </si>
  <si>
    <t>SI01 2017062286</t>
  </si>
  <si>
    <t>127GS8U2RDY0FCU0</t>
  </si>
  <si>
    <t>NIKA IN URSA KAVCIC 06 2017</t>
  </si>
  <si>
    <t>SI01 201706-202-2</t>
  </si>
  <si>
    <t>127GS8U2RDS3END4</t>
  </si>
  <si>
    <t>RACUN 2017-07-003 CERAR MASA</t>
  </si>
  <si>
    <t>SI01 2017070033</t>
  </si>
  <si>
    <t>127GS8U2RDS3ENVS</t>
  </si>
  <si>
    <t>SI56023013921538664</t>
  </si>
  <si>
    <t>ANGELINA BOLTA</t>
  </si>
  <si>
    <t>GOT. POVR - NAKUPI ZA TABOR</t>
  </si>
  <si>
    <t>SI00 20170718</t>
  </si>
  <si>
    <t>127GS8U2RDS3EP2J</t>
  </si>
  <si>
    <t>PN MO- TABOR</t>
  </si>
  <si>
    <t>127GS8U2RDS3ERUG</t>
  </si>
  <si>
    <t>SI01 201706-215-4</t>
  </si>
  <si>
    <t>127GS8U2RDS3ERVN</t>
  </si>
  <si>
    <t>SI01 201706-203-01</t>
  </si>
  <si>
    <t>127GS8U2RDS3EUU6</t>
  </si>
  <si>
    <t>SI01 201707-020-3</t>
  </si>
  <si>
    <t>127GS8U2RDS3EUVG</t>
  </si>
  <si>
    <t>NADA MILENA BOMBEK</t>
  </si>
  <si>
    <t>01-2017-07-01905</t>
  </si>
  <si>
    <t>SI05 3304280-100</t>
  </si>
  <si>
    <t>127GS8U2RDS3EUXG</t>
  </si>
  <si>
    <t>00 18072017</t>
  </si>
  <si>
    <t>127GS8U2RDLK8YN4</t>
  </si>
  <si>
    <t>SI56023023942976003</t>
  </si>
  <si>
    <t>KLEMEN SOBAK</t>
  </si>
  <si>
    <t>RACUN 2017-07-014 2.OBROK</t>
  </si>
  <si>
    <t>SI01 201707-014-9</t>
  </si>
  <si>
    <t>127GS8U2RDLK8YQA</t>
  </si>
  <si>
    <t>SI56023013921275794</t>
  </si>
  <si>
    <t>KATJA DREMELJ SAV</t>
  </si>
  <si>
    <t>PLANINSKO DRUSTVO DOMZALE</t>
  </si>
  <si>
    <t>SI00 2017-06-225</t>
  </si>
  <si>
    <t>127GS8U2RDLK8YQG</t>
  </si>
  <si>
    <t>SI01 201706-201-4</t>
  </si>
  <si>
    <t>127GS8U2RDLK8YR0</t>
  </si>
  <si>
    <t>2017-06-224</t>
  </si>
  <si>
    <t>SI00 2017-06-224</t>
  </si>
  <si>
    <t>127GS8U2RDLK8YR8</t>
  </si>
  <si>
    <t>00 17072017</t>
  </si>
  <si>
    <t>127GS8U2RD4NYRS6</t>
  </si>
  <si>
    <t>MATEJ BRODARIČ</t>
  </si>
  <si>
    <t>VRACILO VADNINE, RACUN 2017-06-156</t>
  </si>
  <si>
    <t>NRC2017/N030</t>
  </si>
  <si>
    <t>SI00 20170714</t>
  </si>
  <si>
    <t>127GS8U2RD4NYRX8</t>
  </si>
  <si>
    <t>GOT. POVR. - SPO (UPC, ALOHA, DECATHLON)</t>
  </si>
  <si>
    <t>NRC2017/R168-180</t>
  </si>
  <si>
    <t>127GS8U2RD4NYS02</t>
  </si>
  <si>
    <t>SI01 201706-206-5</t>
  </si>
  <si>
    <t>127GS8U2RD4NYS06</t>
  </si>
  <si>
    <t>00 14072017</t>
  </si>
  <si>
    <t>127GS8U2RCYBJFA8</t>
  </si>
  <si>
    <t>127GS8U2RCYBJFBC</t>
  </si>
  <si>
    <t>00 13072017</t>
  </si>
  <si>
    <t>127GS8U2RCS2Q2Q6</t>
  </si>
  <si>
    <t>ŠTUD. DELO - REBEKAK, BLAŽK, NEŽAV</t>
  </si>
  <si>
    <t>NRC2017/R167</t>
  </si>
  <si>
    <t>SI01 0117-011195-01</t>
  </si>
  <si>
    <t>127GS8U2RCS2Q2SS</t>
  </si>
  <si>
    <t>PN MO - MALI TABOR</t>
  </si>
  <si>
    <t>NRC2017/PN037</t>
  </si>
  <si>
    <t>SI00 20170712</t>
  </si>
  <si>
    <t>127GS8U2RCS2Q2T8</t>
  </si>
  <si>
    <t>PN ŠPO - WARMBAD</t>
  </si>
  <si>
    <t>NRC2017/PN035</t>
  </si>
  <si>
    <t>127GS8U2RCS2Q2TL</t>
  </si>
  <si>
    <t>PN VO - OGLEDNA TURA GORA OLJKA</t>
  </si>
  <si>
    <t>NRC2017/PN036</t>
  </si>
  <si>
    <t>127GS8U2RCS2Q2TX</t>
  </si>
  <si>
    <t>SI56043210003063186</t>
  </si>
  <si>
    <t>ŽUPANIJA PREDLOKA</t>
  </si>
  <si>
    <t xml:space="preserve">OGLED CERKVE, OPOMIN </t>
  </si>
  <si>
    <t>NRC2017/PN006</t>
  </si>
  <si>
    <t>127GS8U2RCS2Q2UA</t>
  </si>
  <si>
    <t>127GS8U2RCS2Q2UG</t>
  </si>
  <si>
    <t>00 12072017</t>
  </si>
  <si>
    <t>127GS8U2RCLRTV32</t>
  </si>
  <si>
    <t>SI56023033962230357</t>
  </si>
  <si>
    <t>MARTINA MESTEK</t>
  </si>
  <si>
    <t>TABOR MESTEK D.V.</t>
  </si>
  <si>
    <t>SI00 201707-010-06</t>
  </si>
  <si>
    <t>127GS8U2RCFKNUQC</t>
  </si>
  <si>
    <t>AKONTACIJA DAVKA NA DOHODEK 2017/06</t>
  </si>
  <si>
    <t>NRC2017/N012</t>
  </si>
  <si>
    <t>127GS8U2RCFKNURS</t>
  </si>
  <si>
    <t>SI56023101556438730</t>
  </si>
  <si>
    <t>ANDREJ ZABRET</t>
  </si>
  <si>
    <t>MALI TABOR NA MALI PLANINI</t>
  </si>
  <si>
    <t>NRC2017-00007</t>
  </si>
  <si>
    <t>SI00 2017-00007</t>
  </si>
  <si>
    <t>127GS8U2RCFKNURX</t>
  </si>
  <si>
    <t>SI56610000017106782</t>
  </si>
  <si>
    <t>DEJAN SPRAH</t>
  </si>
  <si>
    <t>SI01 201707-015-7</t>
  </si>
  <si>
    <t>127GS8U2RCFKNUS2</t>
  </si>
  <si>
    <t>127GS8U2RCFKNUS8</t>
  </si>
  <si>
    <t>00 10072017</t>
  </si>
  <si>
    <t>127GS8U2RBYP18NN</t>
  </si>
  <si>
    <t>NRC2017/PN034</t>
  </si>
  <si>
    <t>SI00 20170707</t>
  </si>
  <si>
    <t>127GS8U2RBYP18QQ</t>
  </si>
  <si>
    <t>SI01 201707-005-18</t>
  </si>
  <si>
    <t>127GS8U2RBYP18R2</t>
  </si>
  <si>
    <t>SI05 75221-17-00042182017</t>
  </si>
  <si>
    <t>SI00 000209-2017001-3</t>
  </si>
  <si>
    <t>127GS8U2RBYP18RA</t>
  </si>
  <si>
    <t>00 07072017</t>
  </si>
  <si>
    <t>127GS8U2RBSDUDNJ</t>
  </si>
  <si>
    <t>LUKEZIC MAJ JUNIJ</t>
  </si>
  <si>
    <t>SI01 201706-171-9</t>
  </si>
  <si>
    <t>127GS8U2RBSDUDRL</t>
  </si>
  <si>
    <t>RACUN 2017-07-014 1.OBROK</t>
  </si>
  <si>
    <t>127GS8U2RBSDUDRQ</t>
  </si>
  <si>
    <t>SUNTAR ERJAVSEK AVREA</t>
  </si>
  <si>
    <t>SI05 382000-1225-20170705</t>
  </si>
  <si>
    <t>SI01 201706-119-06</t>
  </si>
  <si>
    <t>127GS8U2RBSDUDRX</t>
  </si>
  <si>
    <t>PREVOZ DOMŽALE - VELENJE</t>
  </si>
  <si>
    <t>NRC2017/R155</t>
  </si>
  <si>
    <t>SI00 1700308</t>
  </si>
  <si>
    <t>127GS8U2RBSDUDS8</t>
  </si>
  <si>
    <t>SI56290000050089881</t>
  </si>
  <si>
    <t>FIZIOTERAPIJA FUCHS</t>
  </si>
  <si>
    <t>TERAPIJA REBEKAK</t>
  </si>
  <si>
    <t>NRC2017/R156</t>
  </si>
  <si>
    <t>SI12 1730000062008</t>
  </si>
  <si>
    <t>127GS8U2RBSDUDSG</t>
  </si>
  <si>
    <t>GOT. POVR. - MATERIAL NA DOMU</t>
  </si>
  <si>
    <t>NRC2017/R157-158</t>
  </si>
  <si>
    <t>SI00 20170706</t>
  </si>
  <si>
    <t>127GS8U2RBSDUDSS</t>
  </si>
  <si>
    <t>REVIJA ŠPORT</t>
  </si>
  <si>
    <t>NRC2017/R159</t>
  </si>
  <si>
    <t>SI00 1727-6461</t>
  </si>
  <si>
    <t>127GS8U2RBSDUDT4</t>
  </si>
  <si>
    <t>NAJEMNINA 2017/05</t>
  </si>
  <si>
    <t>NRC2017/R160</t>
  </si>
  <si>
    <t>SI00 265-70096864</t>
  </si>
  <si>
    <t>127GS8U2RBSDUDTE</t>
  </si>
  <si>
    <t>PREVOZ DOMŽALE - STRUNJAN</t>
  </si>
  <si>
    <t>NRC2017/R161</t>
  </si>
  <si>
    <t>SI00 1533-01049</t>
  </si>
  <si>
    <t>127GS8U2RBSDUDTQ</t>
  </si>
  <si>
    <t>PREVOZ DOMŽALE- CERKNINCA 4.6.</t>
  </si>
  <si>
    <t>NRC2017/R162</t>
  </si>
  <si>
    <t>SI00 1700263</t>
  </si>
  <si>
    <t>127GS8U2RBSDUDUE</t>
  </si>
  <si>
    <t>NOČITEV Z ZAJTRKOM 30X</t>
  </si>
  <si>
    <t>NRC2017/R164</t>
  </si>
  <si>
    <t>SI00 17-361-000002</t>
  </si>
  <si>
    <t>127GS8U2RBSDUDUN</t>
  </si>
  <si>
    <t>GOT. POVR. - NAHRBTNIK, VSTOPNICE...</t>
  </si>
  <si>
    <t>NRC2017/R146-151</t>
  </si>
  <si>
    <t>127GS8U2RBSDUDV0</t>
  </si>
  <si>
    <t>DAVČNA BLAGAJNA 2017/06</t>
  </si>
  <si>
    <t>NRC2017/R144</t>
  </si>
  <si>
    <t>SI05 1766414</t>
  </si>
  <si>
    <t>127GS8U2RBSDUDVA</t>
  </si>
  <si>
    <t>GOT. POVR. - HRANA MARKET TUŠ</t>
  </si>
  <si>
    <t>NRC2017/R145</t>
  </si>
  <si>
    <t>127GS8U2RBSDUDVL</t>
  </si>
  <si>
    <t>SI56023101554365743</t>
  </si>
  <si>
    <t>IZTOK POPOVIC</t>
  </si>
  <si>
    <t>RACUN 2017-07-016 MIA IN JURE</t>
  </si>
  <si>
    <t>SI01 201707-016-5</t>
  </si>
  <si>
    <t>127GS8U2RBSDUDVQ</t>
  </si>
  <si>
    <t>SI01 201707-018-1</t>
  </si>
  <si>
    <t>127GS8U2RBSDUDVU</t>
  </si>
  <si>
    <t>00 06072017</t>
  </si>
  <si>
    <t>127GS8U2RBM5LUTS</t>
  </si>
  <si>
    <t>SI56020113052573233</t>
  </si>
  <si>
    <t>REBEK NIKICA</t>
  </si>
  <si>
    <t>PLEZALNA SOLA ZA MAJ 2017</t>
  </si>
  <si>
    <t>SI01 201706-185-9</t>
  </si>
  <si>
    <t>127GS8U2RBFUF2KU</t>
  </si>
  <si>
    <t>SI56610000014408921</t>
  </si>
  <si>
    <t>127GS8U2RBFUF2LE</t>
  </si>
  <si>
    <t>00 04072017</t>
  </si>
  <si>
    <t>127GS8U2RBALFJ7J</t>
  </si>
  <si>
    <t>127GS8U2RBALFJ9E</t>
  </si>
  <si>
    <t>SI00 2017-00006</t>
  </si>
  <si>
    <t>127GS8U2RBALFJ9J</t>
  </si>
  <si>
    <t>00 03072017</t>
  </si>
  <si>
    <t>127GS8U2RATE1M8L</t>
  </si>
  <si>
    <t>127GS8U2RATE1MD2</t>
  </si>
  <si>
    <t>PL. RAC. 2017-06-174 (PER)</t>
  </si>
  <si>
    <t>SI01 201706-174-3</t>
  </si>
  <si>
    <t>127GS8U2RATE1MDE</t>
  </si>
  <si>
    <t>127GS8U2RATE1MEG</t>
  </si>
  <si>
    <t>127GS8U2RATE1MEN</t>
  </si>
  <si>
    <t>127GS8U2RATE1MF6</t>
  </si>
  <si>
    <t>00 30062017</t>
  </si>
  <si>
    <t>127GS8U2RAMGPR1U</t>
  </si>
  <si>
    <t>SI01 201706-189-1</t>
  </si>
  <si>
    <t>127GS8U2RAMGPR3L</t>
  </si>
  <si>
    <t>SI01 201706-178-6</t>
  </si>
  <si>
    <t>127GS8U2RAMGPR3S</t>
  </si>
  <si>
    <t>SI56290000050842795</t>
  </si>
  <si>
    <t>DRA-M - DRAGO ŽABOTA SP</t>
  </si>
  <si>
    <t>OBNOVA STROPA NA DOMZALSKEM DOMU</t>
  </si>
  <si>
    <t>NRC2017/R143</t>
  </si>
  <si>
    <t>SI00 20170629</t>
  </si>
  <si>
    <t>127GS8U2RAMGPR4N</t>
  </si>
  <si>
    <t>00 29062017</t>
  </si>
  <si>
    <t>127GS8U2RA5P8V9E</t>
  </si>
  <si>
    <t>PLEZALNA SOLA - 2017-06-168</t>
  </si>
  <si>
    <t>SI01 201706-168-9</t>
  </si>
  <si>
    <t>127GS8U2RA5P8VBE</t>
  </si>
  <si>
    <t>LUKA LOBODA 2017-06-170</t>
  </si>
  <si>
    <t>SI01 201706-170-09</t>
  </si>
  <si>
    <t>127GS8U2RA5P8VBJ</t>
  </si>
  <si>
    <t>RACUN 2017-06-156</t>
  </si>
  <si>
    <t>SI01 201706-156-5</t>
  </si>
  <si>
    <t>127GS8U2RA5P8VBN</t>
  </si>
  <si>
    <t>SI01 201706-194-8</t>
  </si>
  <si>
    <t>127GS8U2RA5P8VBU</t>
  </si>
  <si>
    <t>SI01 201706-166-2</t>
  </si>
  <si>
    <t>127GS8U2RA5P8VC0</t>
  </si>
  <si>
    <t>TRENING OTROK 2017/06</t>
  </si>
  <si>
    <t>NRC2017/R142</t>
  </si>
  <si>
    <t>127GS8U2RA5P8VCN</t>
  </si>
  <si>
    <t>GOT. POVR. - SPO ZAKLJUCEK</t>
  </si>
  <si>
    <t>NRC2017/R138-141</t>
  </si>
  <si>
    <t>SI00 20170626</t>
  </si>
  <si>
    <t>127GS8U2RA5P8VD2</t>
  </si>
  <si>
    <t>RACUN 2017-06-077</t>
  </si>
  <si>
    <t>SI01 201706-077-1</t>
  </si>
  <si>
    <t>127GS8U2RA5P8VD8</t>
  </si>
  <si>
    <t>RACUN 2017-06-115</t>
  </si>
  <si>
    <t>SI01 201706-115-8</t>
  </si>
  <si>
    <t>127GS8U2RA5P8VDJ</t>
  </si>
  <si>
    <t>00 26062017</t>
  </si>
  <si>
    <t>127GS8U2R9MV1GM0</t>
  </si>
  <si>
    <t>SI01 201706-160-3</t>
  </si>
  <si>
    <t>127GS8U2R9MV1GPG</t>
  </si>
  <si>
    <t>GOT. POVR. - SLADOLEDI</t>
  </si>
  <si>
    <t>NRC2017/R132</t>
  </si>
  <si>
    <t>SI00 20170623</t>
  </si>
  <si>
    <t>127GS8U2R9MV1GQX</t>
  </si>
  <si>
    <t>KOPNO USPOSABLJANJE - DUSANP</t>
  </si>
  <si>
    <t>NRC2017/R135</t>
  </si>
  <si>
    <t>SI00 173610277</t>
  </si>
  <si>
    <t>127GS8U2R9MV1GRA</t>
  </si>
  <si>
    <t>RACUNOVODSTVO 2017/05</t>
  </si>
  <si>
    <t>NRC2017/R136</t>
  </si>
  <si>
    <t>SI00 2017-00062</t>
  </si>
  <si>
    <t>127GS8U2R9MV1GRL</t>
  </si>
  <si>
    <t>AKCIJE PD NA DOMU 2016</t>
  </si>
  <si>
    <t>NRC2017/R137</t>
  </si>
  <si>
    <t>127GS8U2R9MV1GSE</t>
  </si>
  <si>
    <t>00 23062017</t>
  </si>
  <si>
    <t>127GS8U2R9GLC3H8</t>
  </si>
  <si>
    <t>MAJ POGACAR RACUN ST. 2017-06-177</t>
  </si>
  <si>
    <t>SI01 201706-177-8</t>
  </si>
  <si>
    <t>127GS8U2R9GLC3HX</t>
  </si>
  <si>
    <t>SI01 201706-165-4</t>
  </si>
  <si>
    <t>127GS8U2R9GLC3J2</t>
  </si>
  <si>
    <t>IZLET GORA OLJKA</t>
  </si>
  <si>
    <t>00 22062017</t>
  </si>
  <si>
    <t>127GS8U2R9GLC3J6</t>
  </si>
  <si>
    <t>127GS8U2R9BBCAR2</t>
  </si>
  <si>
    <t>PLEZANJE 05/2017</t>
  </si>
  <si>
    <t>SI01 201706-179-4</t>
  </si>
  <si>
    <t>127GS8U2R9BBCASJ</t>
  </si>
  <si>
    <t>PLACILO RACUNA 155 IN 195</t>
  </si>
  <si>
    <t>SI00 201706-195-6</t>
  </si>
  <si>
    <t>127GS8U2R9BBCASN</t>
  </si>
  <si>
    <t>PLEZALNA SOLA NINA MARINSEK MAJ 2017</t>
  </si>
  <si>
    <t>127GS8U2R9BBCAT8</t>
  </si>
  <si>
    <t>MO IZLETI</t>
  </si>
  <si>
    <t>00 21062017</t>
  </si>
  <si>
    <t>127GS8U2R9BBCATC</t>
  </si>
  <si>
    <t>SI01 201706-182-4</t>
  </si>
  <si>
    <t>127GS8U2R9BBCATJ</t>
  </si>
  <si>
    <t>SI01 201706-187-5</t>
  </si>
  <si>
    <t>127GS8U2R9BBCATQ</t>
  </si>
  <si>
    <t>127GS8U2R963JNA0</t>
  </si>
  <si>
    <t>PLEZALNA SOLA  5/2017</t>
  </si>
  <si>
    <t>SI01 2017061573</t>
  </si>
  <si>
    <t>127GS8U2R963JNAJ</t>
  </si>
  <si>
    <t>PLACILO 201706-161</t>
  </si>
  <si>
    <t>SI01 201706-161-1</t>
  </si>
  <si>
    <t>127GS8U2R918PVF2</t>
  </si>
  <si>
    <t>NIKA IN URSA KAVCIC 04 2017</t>
  </si>
  <si>
    <t>SI01 201706-123-9</t>
  </si>
  <si>
    <t>127GS8U2R918PVK8</t>
  </si>
  <si>
    <t>NIKA IN URSA KAVCIC 05 2017</t>
  </si>
  <si>
    <t>SI01 201706-163-8</t>
  </si>
  <si>
    <t>127GS8U2R918PVKE</t>
  </si>
  <si>
    <t>SI01 201706-162-07</t>
  </si>
  <si>
    <t>127GS8U2R918PVKL</t>
  </si>
  <si>
    <t>pl. 2017- 000005</t>
  </si>
  <si>
    <t>SI00 2017-00005</t>
  </si>
  <si>
    <t>127GS8U2R918PVKU</t>
  </si>
  <si>
    <t>SI01 201706-167-03</t>
  </si>
  <si>
    <t>127GS8U2R918PVL2</t>
  </si>
  <si>
    <t>00 19062017</t>
  </si>
  <si>
    <t>127GS8U2R8H0N4H8</t>
  </si>
  <si>
    <t>SI00 2017-00009</t>
  </si>
  <si>
    <t>127GS8U2R8H0N4JQ</t>
  </si>
  <si>
    <t>SI56051007003626856</t>
  </si>
  <si>
    <t>MIHAEL BESTER</t>
  </si>
  <si>
    <t>SI00 201700008</t>
  </si>
  <si>
    <t>127GS8U2R8H0N4JX</t>
  </si>
  <si>
    <t>SI01 201706-150-6</t>
  </si>
  <si>
    <t>127GS8U2R8H0N4K2</t>
  </si>
  <si>
    <t>SI01 201706-176-02</t>
  </si>
  <si>
    <t>127GS8U2R8H0N4K8</t>
  </si>
  <si>
    <t>00 16062017</t>
  </si>
  <si>
    <t>127GS8U2R8BRJMG8</t>
  </si>
  <si>
    <t>SI01 201706-164-6</t>
  </si>
  <si>
    <t>127GS8U2R8BRJMGE</t>
  </si>
  <si>
    <t>PN MO - SPOT 2017</t>
  </si>
  <si>
    <t>NRC2017/PN033</t>
  </si>
  <si>
    <t>SI00 20170615</t>
  </si>
  <si>
    <t>127GS8U2R8BRJMGX</t>
  </si>
  <si>
    <t>PN VO - IZPOPONJEVANJE JELENOV STUDENEC</t>
  </si>
  <si>
    <t>NRC2017/PN032</t>
  </si>
  <si>
    <t>127GS8U2R8BRJMHA</t>
  </si>
  <si>
    <t>PN VO - IZPOPNJEVANJE NANOS</t>
  </si>
  <si>
    <t>NRC2017/PN031</t>
  </si>
  <si>
    <t>127GS8U2R8BRJMHN</t>
  </si>
  <si>
    <t>PN VO - IZPOPONJEVANJE NANOS</t>
  </si>
  <si>
    <t>NRC2017/PN030</t>
  </si>
  <si>
    <t>127GS8U2R8BRJMJ0</t>
  </si>
  <si>
    <t>TELEKOM 2017/05</t>
  </si>
  <si>
    <t>NRC2017/R130</t>
  </si>
  <si>
    <t>SI12 2170510183579</t>
  </si>
  <si>
    <t>127GS8U2R8BRJMJA</t>
  </si>
  <si>
    <t>DAVCNE BLAGAJNE 2017/05</t>
  </si>
  <si>
    <t>NRC2017/R128</t>
  </si>
  <si>
    <t>SI05 1753118</t>
  </si>
  <si>
    <t>127GS8U2R8BRJMJL</t>
  </si>
  <si>
    <t>GOT POVR MO - HRANA IN PIJACA SESTANEK</t>
  </si>
  <si>
    <t>NRC2017/R126</t>
  </si>
  <si>
    <t>127GS8U2R8BRJMJX</t>
  </si>
  <si>
    <t>SVICNIK ZA DAVCNO BLAG. 2X</t>
  </si>
  <si>
    <t>NRC2017/R125</t>
  </si>
  <si>
    <t>SI05 1763857</t>
  </si>
  <si>
    <t>127GS8U2R8BRJMK8</t>
  </si>
  <si>
    <t>TRENING OTROK 2017/05</t>
  </si>
  <si>
    <t>NRC2017/R124</t>
  </si>
  <si>
    <t>127GS8U2R8BRJMKJ</t>
  </si>
  <si>
    <t>ŠTUD. DELO - REBEKAK, BLAZK, NEZAV</t>
  </si>
  <si>
    <t>NRC2017/R131</t>
  </si>
  <si>
    <t>SI01 0117-009809-04</t>
  </si>
  <si>
    <t>127GS8U2R8BRJMKU</t>
  </si>
  <si>
    <t>MAJ PLANINSEK MAJ 2017</t>
  </si>
  <si>
    <t>127GS8U2R8BRJML0</t>
  </si>
  <si>
    <t>MAJ PLANINSEK APRIL 2017</t>
  </si>
  <si>
    <t>127GS8U2R8BRJML6</t>
  </si>
  <si>
    <t>00 15062017</t>
  </si>
  <si>
    <t>127GS8U2R8BRJMB8</t>
  </si>
  <si>
    <t>DP ŠMARTNO, PD DOMŽALE- JAKAS, ROKF</t>
  </si>
  <si>
    <t>NRC2017/N029</t>
  </si>
  <si>
    <t>SI00 17062017</t>
  </si>
  <si>
    <t>127GS8U2R8BRJMFQ</t>
  </si>
  <si>
    <t>SI00 01 201706-180-8</t>
  </si>
  <si>
    <t>127GS8U2R8BRJMG0</t>
  </si>
  <si>
    <t>2017-06-188</t>
  </si>
  <si>
    <t>SI01 201706-188-3</t>
  </si>
  <si>
    <t>127GS8U2R7TV5FLC</t>
  </si>
  <si>
    <t>SI56023013921601423</t>
  </si>
  <si>
    <t>NUSA ROGELJ</t>
  </si>
  <si>
    <t>PLEZANJE ALJAZ</t>
  </si>
  <si>
    <t>SI01 201706-144-1</t>
  </si>
  <si>
    <t>127GS8U2R7TV5FM6</t>
  </si>
  <si>
    <t>127GS8U2R7C2NXDJ</t>
  </si>
  <si>
    <t>AKONTACIJA DAVKA NA DOHODEK 2017/05</t>
  </si>
  <si>
    <t>NRC2017/N011</t>
  </si>
  <si>
    <t>127GS8U2R7C2NXFL</t>
  </si>
  <si>
    <t>00 09062017</t>
  </si>
  <si>
    <t>127GS8U2R77228HU</t>
  </si>
  <si>
    <t>SI05 75221-17-00028082017</t>
  </si>
  <si>
    <t>SI00 2017-10-01</t>
  </si>
  <si>
    <t>127GS8U2R77228JQ</t>
  </si>
  <si>
    <t>SI56101000050175282</t>
  </si>
  <si>
    <t>DATA COM</t>
  </si>
  <si>
    <t>TRANSPARENT 2X, PONUDBA 1700018</t>
  </si>
  <si>
    <t>NRC2017/PR006</t>
  </si>
  <si>
    <t>SI00 1700018</t>
  </si>
  <si>
    <t>127GS8U2R77228K2</t>
  </si>
  <si>
    <t>127GS8U2R77228K8</t>
  </si>
  <si>
    <t>00 08062017</t>
  </si>
  <si>
    <t>127GS8U2R6U7JJYL</t>
  </si>
  <si>
    <t>KRISTJAN LAPANJE</t>
  </si>
  <si>
    <t>SI05 382000-5275-20170606</t>
  </si>
  <si>
    <t>SI01 201706-095-02</t>
  </si>
  <si>
    <t>127GS8U2R6U7JK0A</t>
  </si>
  <si>
    <t>00 06062017</t>
  </si>
  <si>
    <t>127GS8U2R6NYPN0L</t>
  </si>
  <si>
    <t>SI01 201706-136-07</t>
  </si>
  <si>
    <t>127GS8U2R6NYPN26</t>
  </si>
  <si>
    <t>IZLET SLIVNICA</t>
  </si>
  <si>
    <t>00 05062017</t>
  </si>
  <si>
    <t>127GS8U2R6NYPN2C</t>
  </si>
  <si>
    <t>SI05 75221-17-00033432017</t>
  </si>
  <si>
    <t>SI00 000209-2017001-2</t>
  </si>
  <si>
    <t>127GS8U2R6NYPN2J</t>
  </si>
  <si>
    <t>127GS8U2R67508BS</t>
  </si>
  <si>
    <t>SI56330000004313096</t>
  </si>
  <si>
    <t>VIGRAD D.O.O.</t>
  </si>
  <si>
    <t>NAJEM WC KABIN, JEZERSKO, 532/17</t>
  </si>
  <si>
    <t>NRC2017/PR005</t>
  </si>
  <si>
    <t>SI00 17-532</t>
  </si>
  <si>
    <t>127GS8U2R67508EA</t>
  </si>
  <si>
    <t>NAJEM DRUŠTVENIH PROSTOROV 2017/04</t>
  </si>
  <si>
    <t>NRC2017/R119</t>
  </si>
  <si>
    <t>SI00 230-70096864</t>
  </si>
  <si>
    <t>127GS8U2R67508EQ</t>
  </si>
  <si>
    <t>GOT. POVR - KARTUSA, SOPEK</t>
  </si>
  <si>
    <t>NRC2017/R120-121</t>
  </si>
  <si>
    <t>SI00 20170602</t>
  </si>
  <si>
    <t>127GS8U2R67508FQ</t>
  </si>
  <si>
    <t>GOT. POVR. -MATERIAL ZA DOM</t>
  </si>
  <si>
    <t>NRC2017/R122-123</t>
  </si>
  <si>
    <t>127GS8U2R67508GS</t>
  </si>
  <si>
    <t>PDP - DURS-Proračun</t>
  </si>
  <si>
    <t>AKONTACIJA DOH. OD AVTORSKI HONORAR</t>
  </si>
  <si>
    <t>127GS8U2R67508HC</t>
  </si>
  <si>
    <t>PDP - ZPIZ</t>
  </si>
  <si>
    <t>PRISPEVEK ZA PIZ</t>
  </si>
  <si>
    <t>127GS8U2R67508HN</t>
  </si>
  <si>
    <t>PDP - ZZZS</t>
  </si>
  <si>
    <t>PRISPEVEK ZA ZDRAVSTVO</t>
  </si>
  <si>
    <t>127GS8U2R67508J6</t>
  </si>
  <si>
    <t>127GS8U2R67508JJ</t>
  </si>
  <si>
    <t>SI56023033959231602</t>
  </si>
  <si>
    <t>MIRA AŽMAN</t>
  </si>
  <si>
    <t>NAKAZILO AVTORSKI HONORARJI IZPLAČI</t>
  </si>
  <si>
    <t>127GS8U2R67508JX</t>
  </si>
  <si>
    <t>00 02062017</t>
  </si>
  <si>
    <t>127GS8U2R61U8X06</t>
  </si>
  <si>
    <t>PD DOMŽALE - STARTNINA DP LOG DRAGOMER - ROKF, JAKAS</t>
  </si>
  <si>
    <t>NRC2017/N028</t>
  </si>
  <si>
    <t>SI00 0405062017</t>
  </si>
  <si>
    <t>127GS8U2R61U8X0X</t>
  </si>
  <si>
    <t>PLACILO 2017-06-121</t>
  </si>
  <si>
    <t>SI01 201706-121-2</t>
  </si>
  <si>
    <t>127GS8U2R61U8X1U</t>
  </si>
  <si>
    <t>00 01062017</t>
  </si>
  <si>
    <t>127GS8U2R5US249Q</t>
  </si>
  <si>
    <t>SI00 2017-06-109</t>
  </si>
  <si>
    <t>127GS8U2R5US24AS</t>
  </si>
  <si>
    <t>PL.2017-00004</t>
  </si>
  <si>
    <t>SI00 2017-00004</t>
  </si>
  <si>
    <t>127GS8U2R5US24BC</t>
  </si>
  <si>
    <t>127GS8U2R5US24BG</t>
  </si>
  <si>
    <t>127GS8U2R5US24BQ</t>
  </si>
  <si>
    <t>127GS8U2R5PAP03A</t>
  </si>
  <si>
    <t>SI05 75221-17-00032512017</t>
  </si>
  <si>
    <t>SI00 000209-2017001-1</t>
  </si>
  <si>
    <t>127GS8U2R5PAP03X</t>
  </si>
  <si>
    <t>PLACILO</t>
  </si>
  <si>
    <t>SI01 201706-044-5</t>
  </si>
  <si>
    <t>127GS8U2R5PAP042</t>
  </si>
  <si>
    <t>00 30052017</t>
  </si>
  <si>
    <t>127GS8U2R5J35EG4</t>
  </si>
  <si>
    <t>SI01 201706-091-7</t>
  </si>
  <si>
    <t>127GS8U2R5J35EH8</t>
  </si>
  <si>
    <t>SI12 2017061468</t>
  </si>
  <si>
    <t>127GS8U2R5J35EHE</t>
  </si>
  <si>
    <t>PL. RAC. 2017-06-134 (PER)</t>
  </si>
  <si>
    <t>SI01 201706-134-4</t>
  </si>
  <si>
    <t>127GS8U2R5J35EHJ</t>
  </si>
  <si>
    <t>SI05 3301281-100</t>
  </si>
  <si>
    <t>SI01 201706-133-6</t>
  </si>
  <si>
    <t>127GS8U2R5J35EHQ</t>
  </si>
  <si>
    <t>MAJ PLANINSEK MAREC 2017</t>
  </si>
  <si>
    <t>SI01 201706-103-4</t>
  </si>
  <si>
    <t>127GS8U2R5J35EHX</t>
  </si>
  <si>
    <t>SI01 201706-118-2</t>
  </si>
  <si>
    <t>127GS8U2R5J35EJ2</t>
  </si>
  <si>
    <t>00 29052017</t>
  </si>
  <si>
    <t>127GS8U2R527MSFG</t>
  </si>
  <si>
    <t>PLEZALNA SOLA - 2017-06-128</t>
  </si>
  <si>
    <t>SI01 201706-128-05</t>
  </si>
  <si>
    <t>127GS8U2R527MSHS</t>
  </si>
  <si>
    <t>BUS PREVOZ - PREMATURA</t>
  </si>
  <si>
    <t>NRC2017/R113</t>
  </si>
  <si>
    <t>SI00 1038-001049</t>
  </si>
  <si>
    <t>127GS8U2R527MSJU</t>
  </si>
  <si>
    <t>KOPNO USPOSABLJANJE - LUKAS, MIHAV, JERNEJJ</t>
  </si>
  <si>
    <t>NRC2017/R114</t>
  </si>
  <si>
    <t>SI00 173610207</t>
  </si>
  <si>
    <t>127GS8U2R527MSK8</t>
  </si>
  <si>
    <t>GOT. POVR. - MATERIAL ZA DOM</t>
  </si>
  <si>
    <t>NRC2017/R115-118</t>
  </si>
  <si>
    <t>SI00 20170526</t>
  </si>
  <si>
    <t>127GS8U2R527MSQ0</t>
  </si>
  <si>
    <t>SI56610000016145609</t>
  </si>
  <si>
    <t>PD DOMŽALE - POZNEJŠA</t>
  </si>
  <si>
    <t>NRC2017/R105</t>
  </si>
  <si>
    <t>SI00 01-00226-2017</t>
  </si>
  <si>
    <t>127GS8U2R527MSQC</t>
  </si>
  <si>
    <t xml:space="preserve">LICENCE 2017 - ROKF </t>
  </si>
  <si>
    <t>NRC2017/N027</t>
  </si>
  <si>
    <t>SI00 1651</t>
  </si>
  <si>
    <t>127GS8U2R527MSQS</t>
  </si>
  <si>
    <t>ŠTARTNINA ZL ŠENČUR, PD DOMŽALE, 1X</t>
  </si>
  <si>
    <t>NRC2017/N026</t>
  </si>
  <si>
    <t>SI00 27-5-2017</t>
  </si>
  <si>
    <t>127GS8U2R527MSR4</t>
  </si>
  <si>
    <t>BUS PREVOZ - PREDVOR</t>
  </si>
  <si>
    <t>NRC2017/R112</t>
  </si>
  <si>
    <t>SI00 1030-001049</t>
  </si>
  <si>
    <t>127GS8U2R527MSRL</t>
  </si>
  <si>
    <t>SI01 201706-154-9</t>
  </si>
  <si>
    <t>127GS8U2R527MSRQ</t>
  </si>
  <si>
    <t>SI01 201706-066-6</t>
  </si>
  <si>
    <t>127GS8U2R527MSRX</t>
  </si>
  <si>
    <t>SI01 201706-120-4</t>
  </si>
  <si>
    <t>127GS8U2R527MSS2</t>
  </si>
  <si>
    <t>PLEZALNA SOLA NINA MARINSEK FEBRUAR APRIL</t>
  </si>
  <si>
    <t>127GS8U2R527MSS8</t>
  </si>
  <si>
    <t>00 26052017</t>
  </si>
  <si>
    <t>127GS8U2R4UXVSLN</t>
  </si>
  <si>
    <t>ŠTARTNINA ZL ŠENČUR, PD DOMŽALE, 8X</t>
  </si>
  <si>
    <t>NRC2017/N025</t>
  </si>
  <si>
    <t>127GS8U2R4UXVSNG</t>
  </si>
  <si>
    <t>SI01 20170615308</t>
  </si>
  <si>
    <t>127GS8U2R4UXVSNN</t>
  </si>
  <si>
    <t>RACUN 2017-06-117</t>
  </si>
  <si>
    <t>SI01 2017061174</t>
  </si>
  <si>
    <t>127GS8U2R4UXVSNS</t>
  </si>
  <si>
    <t>SI01 201706-147-6</t>
  </si>
  <si>
    <t>127GS8U2R4UXVSP0</t>
  </si>
  <si>
    <t>00 25052017</t>
  </si>
  <si>
    <t>127GS8U2R4JDF3NU</t>
  </si>
  <si>
    <t>SI00 23052017</t>
  </si>
  <si>
    <t>127GS8U2R4JDF3PE</t>
  </si>
  <si>
    <t>SI05 382000-5275-20170523</t>
  </si>
  <si>
    <t>SI01 201706-129-8</t>
  </si>
  <si>
    <t>127GS8U2R4JDF3PJ</t>
  </si>
  <si>
    <t>00 23052017</t>
  </si>
  <si>
    <t>127GS8U2R4D6NTH6</t>
  </si>
  <si>
    <t>SI01 201706-138-7</t>
  </si>
  <si>
    <t>127GS8U2R4D6NTHS</t>
  </si>
  <si>
    <t>00 22052017</t>
  </si>
  <si>
    <t>127GS8U2R3VBE7C8</t>
  </si>
  <si>
    <t>SI00 2017-06-149</t>
  </si>
  <si>
    <t>127GS8U2R3VBE7DG</t>
  </si>
  <si>
    <t>SI01 201706-126-3</t>
  </si>
  <si>
    <t>127GS8U2R3VBE7DL</t>
  </si>
  <si>
    <t>SI01 201706-125-5</t>
  </si>
  <si>
    <t>127GS8U2R3VBE7DS</t>
  </si>
  <si>
    <t>PLEZALNA SOLA  4/2017</t>
  </si>
  <si>
    <t>SI01 2017061166</t>
  </si>
  <si>
    <t>127GS8U2R3VBE7DX</t>
  </si>
  <si>
    <t>SI56290000050331896</t>
  </si>
  <si>
    <t>DOMENCA D.O.O.</t>
  </si>
  <si>
    <t>DOMENA GORNISKI-VECER.SI, 3 LETA</t>
  </si>
  <si>
    <t>NRC2017/PR004</t>
  </si>
  <si>
    <t>SI00 1856688</t>
  </si>
  <si>
    <t>127GS8U2R3VBE7EQ</t>
  </si>
  <si>
    <t>SI56042020000493764</t>
  </si>
  <si>
    <t>PD PTUJ</t>
  </si>
  <si>
    <t>STARTNINA SPOT 2017, PD DOMŽALE, H</t>
  </si>
  <si>
    <t>NRC2017/N024</t>
  </si>
  <si>
    <t>SI00 2021</t>
  </si>
  <si>
    <t>127GS8U2R3VBE7F4</t>
  </si>
  <si>
    <t>SI01 201706-127-1</t>
  </si>
  <si>
    <t>127GS8U2R3VBE7FA</t>
  </si>
  <si>
    <t>00 19052017</t>
  </si>
  <si>
    <t>127GS8U2R3QCL4D0</t>
  </si>
  <si>
    <t>KAMENJAK VO POHOD</t>
  </si>
  <si>
    <t>127GS8U2R3QCL4D6</t>
  </si>
  <si>
    <t>SI01 201706-142-5</t>
  </si>
  <si>
    <t>127GS8U2R3QCL4DC</t>
  </si>
  <si>
    <t>00 18052017</t>
  </si>
  <si>
    <t>127GS8U2R3QCL4BG</t>
  </si>
  <si>
    <t>PLEZANJE 04/2017</t>
  </si>
  <si>
    <t>SI01 201706-139-5</t>
  </si>
  <si>
    <t>127GS8U2R3QCL4CL</t>
  </si>
  <si>
    <t>SI01 201706-122-01</t>
  </si>
  <si>
    <t>127GS8U2R3QCL4CS</t>
  </si>
  <si>
    <t>VUJUC LUKA</t>
  </si>
  <si>
    <t>SI05 382000-1230-20170517</t>
  </si>
  <si>
    <t>SI01 201706-143-3</t>
  </si>
  <si>
    <t>127GS8U2R3JRHJM6</t>
  </si>
  <si>
    <t>DAVCNE BLAGAJNE 2017/04</t>
  </si>
  <si>
    <t>NRC2017/R086</t>
  </si>
  <si>
    <t>SI05 1740024</t>
  </si>
  <si>
    <t>127GS8U2R3JRHJRS</t>
  </si>
  <si>
    <t>NAJEMNINA 2017/04</t>
  </si>
  <si>
    <t>NRC2017/R087</t>
  </si>
  <si>
    <t>SI00 171-70096864</t>
  </si>
  <si>
    <t>127GS8U2R3JRHJS8</t>
  </si>
  <si>
    <t>TRENING OTROK 2017/04</t>
  </si>
  <si>
    <t>NRC2017/R090</t>
  </si>
  <si>
    <t>SI00 20170516</t>
  </si>
  <si>
    <t>127GS8U2R3JRHJTG</t>
  </si>
  <si>
    <t>SI56031031000196150</t>
  </si>
  <si>
    <t>MOJCA JANŽEKOVIČ</t>
  </si>
  <si>
    <t>GOT. POVR - ŠPO</t>
  </si>
  <si>
    <t>NRCR093-104</t>
  </si>
  <si>
    <t>127GS8U2R3JRHJTU</t>
  </si>
  <si>
    <t>ZAHODNA LIGA, PD DOMŽALE, 7X</t>
  </si>
  <si>
    <t>SI00 05-2017</t>
  </si>
  <si>
    <t>127GS8U2R3JRHJU6</t>
  </si>
  <si>
    <t>SI01 201706-140-9</t>
  </si>
  <si>
    <t>127GS8U2R3JRHJUX</t>
  </si>
  <si>
    <t>SI01 01201706-124-7</t>
  </si>
  <si>
    <t>127GS8U2R3JRHJV4</t>
  </si>
  <si>
    <t>SI01 2017061522</t>
  </si>
  <si>
    <t>127GS8U2R3JRHJV8</t>
  </si>
  <si>
    <t>RACUN ZA PLEZALNO SOLO</t>
  </si>
  <si>
    <t>SI01 201706-145-06</t>
  </si>
  <si>
    <t>127GS8U2R3JRHJVE</t>
  </si>
  <si>
    <t>00 17052017</t>
  </si>
  <si>
    <t>127GS8U2R3DGNHMG</t>
  </si>
  <si>
    <t>SI01 201706-092-5</t>
  </si>
  <si>
    <t>127GS8U2R3DGNHPX</t>
  </si>
  <si>
    <t>RACUNOVODSTVO 2017/04</t>
  </si>
  <si>
    <t>NRC2017/R085</t>
  </si>
  <si>
    <t>SI00 2017-00048</t>
  </si>
  <si>
    <t>127GS8U2R3DGNHQC</t>
  </si>
  <si>
    <t>TELEKOM 2017/04</t>
  </si>
  <si>
    <t>NRC2017/R088</t>
  </si>
  <si>
    <t>SI12 2170410184972</t>
  </si>
  <si>
    <t>127GS8U2R3DGNHQS</t>
  </si>
  <si>
    <t>ŠTUD. DELO - TRENING, BLAZK, REBEKAK, NEZAV</t>
  </si>
  <si>
    <t>NRC2017/R089</t>
  </si>
  <si>
    <t>SI01 0117-007943-02</t>
  </si>
  <si>
    <t>127GS8U2R3DGNHR6</t>
  </si>
  <si>
    <t>GOT. POVR. - AŠ KOČA NA GOZDU</t>
  </si>
  <si>
    <t>NRC2017/R091</t>
  </si>
  <si>
    <t>127GS8U2R3DGNHRL</t>
  </si>
  <si>
    <t>GOT. POVR. - FASCIKEL</t>
  </si>
  <si>
    <t>NRC2017/R092</t>
  </si>
  <si>
    <t>127GS8U2R3DGNHSC</t>
  </si>
  <si>
    <t>PN ŠPO - ŽIROVNICA</t>
  </si>
  <si>
    <t>NRC2017/PN029</t>
  </si>
  <si>
    <t>127GS8U2R3DGNHSU</t>
  </si>
  <si>
    <t>2017-06-148</t>
  </si>
  <si>
    <t>SI01 201706-148-4</t>
  </si>
  <si>
    <t>127GS8U2R3DGNHT0</t>
  </si>
  <si>
    <t>SI01 201706-131-19</t>
  </si>
  <si>
    <t>127GS8U2R3DGNHT8</t>
  </si>
  <si>
    <t>00 16052017</t>
  </si>
  <si>
    <t>127GS8U2R2QDBJLX</t>
  </si>
  <si>
    <t>SI01 2017060828</t>
  </si>
  <si>
    <t>127GS8U2R2QDBJMU</t>
  </si>
  <si>
    <t>127GS8U2R2QDBJN2</t>
  </si>
  <si>
    <t>00 12052017</t>
  </si>
  <si>
    <t>127GS8U2R2K463T0</t>
  </si>
  <si>
    <t>PL.2017-00003</t>
  </si>
  <si>
    <t>SI00 2017-00003</t>
  </si>
  <si>
    <t>127GS8U2R2DU5JUA</t>
  </si>
  <si>
    <t>AKONTACIJA DAVKA NA DOHODEK 2017/04</t>
  </si>
  <si>
    <t>NRC2017/N010</t>
  </si>
  <si>
    <t>127GS8U2R2DU5JVA</t>
  </si>
  <si>
    <t>00 10052017</t>
  </si>
  <si>
    <t>127GS8U2R28JN1AN</t>
  </si>
  <si>
    <t>PLACILO RACUNA 2017-06-099</t>
  </si>
  <si>
    <t>SI01 201706-099-2</t>
  </si>
  <si>
    <t>127GS8U2R23BMUKX</t>
  </si>
  <si>
    <t>REGISTRACIJA KA ZA 2017</t>
  </si>
  <si>
    <t>NRC2017/N022</t>
  </si>
  <si>
    <t>127GS8U2R23BMUN4</t>
  </si>
  <si>
    <t>PN ŠPO - ZBOR NAČELNIKOV</t>
  </si>
  <si>
    <t>NRC2017/PN028</t>
  </si>
  <si>
    <t>SI00 20170508</t>
  </si>
  <si>
    <t>127GS8U2R23BMUNG</t>
  </si>
  <si>
    <t>LICENCE ZA DP 2017</t>
  </si>
  <si>
    <t>NRC2017/N021</t>
  </si>
  <si>
    <t>127GS8U2R23BMUNS</t>
  </si>
  <si>
    <t xml:space="preserve">TABL APIŠI-BRIŠI 180X120, PONUDBA 000566/2017 </t>
  </si>
  <si>
    <t>NRC2017/PR003</t>
  </si>
  <si>
    <t>SI00 000566-2017</t>
  </si>
  <si>
    <t>127GS8U2R23BMUP6</t>
  </si>
  <si>
    <t>SASA OGOREVC</t>
  </si>
  <si>
    <t>SI05 382000-1235-20170505</t>
  </si>
  <si>
    <t>SI00 01201706-100-04</t>
  </si>
  <si>
    <t>127GS8U2R23BMUQJ</t>
  </si>
  <si>
    <t>127GS8U2R23BMUQQ</t>
  </si>
  <si>
    <t>00 08052017</t>
  </si>
  <si>
    <t>127GS8U2R1KG00EJ</t>
  </si>
  <si>
    <t>MAJ PLANINSEK 2017</t>
  </si>
  <si>
    <t>127GS8U2R1E6V4QA</t>
  </si>
  <si>
    <t>AKONTACIJA DAVKA NA DOHODEK 2017/03</t>
  </si>
  <si>
    <t>NRC2017/N009</t>
  </si>
  <si>
    <t>127GS8U2R1E6V4QL</t>
  </si>
  <si>
    <t>SI12 20170611418</t>
  </si>
  <si>
    <t>127GS8U2R1E6V4QQ</t>
  </si>
  <si>
    <t>PLANINSKI VESTNIK 2017 - 17-306-3258</t>
  </si>
  <si>
    <t>NRC2017/R084</t>
  </si>
  <si>
    <t>SI00 17-306-3258</t>
  </si>
  <si>
    <t>127GS8U2R1E6V4R2</t>
  </si>
  <si>
    <t>00 04052017</t>
  </si>
  <si>
    <t>127GS8U2R1E6V4K8</t>
  </si>
  <si>
    <t>TELEKOM 2017/03</t>
  </si>
  <si>
    <t>NRC2017/R083</t>
  </si>
  <si>
    <t>SI12 2170310176781</t>
  </si>
  <si>
    <t>127GS8U2R1E6V4ML</t>
  </si>
  <si>
    <t>STARTNINA POT</t>
  </si>
  <si>
    <t>NRC2017/R078</t>
  </si>
  <si>
    <t>SI00 20170503</t>
  </si>
  <si>
    <t>127GS8U2R1E6V4MX</t>
  </si>
  <si>
    <t>RACUNOVODSTVO 2017/03</t>
  </si>
  <si>
    <t>NRC2017/R079</t>
  </si>
  <si>
    <t>SI00 2017-00042</t>
  </si>
  <si>
    <t>127GS8U2R1E6V4N8</t>
  </si>
  <si>
    <t>UPORABA + PREVOZ MOBILNE STENE</t>
  </si>
  <si>
    <t>NRC2017/R080</t>
  </si>
  <si>
    <t>SI00 173680017</t>
  </si>
  <si>
    <t>127GS8U2R1E6V4NG</t>
  </si>
  <si>
    <t>KOPNO USPOS - HELENAK, MATEJAP, JERNEJG</t>
  </si>
  <si>
    <t>NRC2017/R081</t>
  </si>
  <si>
    <t>SI00 173610124</t>
  </si>
  <si>
    <t>127GS8U2R1E6V4NU</t>
  </si>
  <si>
    <t>NRC2017/R082</t>
  </si>
  <si>
    <t>SI00 173000227</t>
  </si>
  <si>
    <t>127GS8U2R1E6V4P8</t>
  </si>
  <si>
    <t>SI56070000001577213</t>
  </si>
  <si>
    <t>TVD PARTIZAN ŽIROVNICA</t>
  </si>
  <si>
    <t>STARTNINA PD DOMŽALE, 6X</t>
  </si>
  <si>
    <t>NRC2017/N008</t>
  </si>
  <si>
    <t>SI00 14-5-2017</t>
  </si>
  <si>
    <t>127GS8U2R18YDRUE</t>
  </si>
  <si>
    <t>PLACILO 2017-06-084</t>
  </si>
  <si>
    <t>SI01 201706-084-4</t>
  </si>
  <si>
    <t>127GS8U2R0EMXRDC</t>
  </si>
  <si>
    <t>SI01 201706-104-2</t>
  </si>
  <si>
    <t>127GS8U2R0EMXRDX</t>
  </si>
  <si>
    <t>127GS8U2R0EMXRE2</t>
  </si>
  <si>
    <t>127GS8U2R0EMXRE6</t>
  </si>
  <si>
    <t>127GS8U2R0EMXREC</t>
  </si>
  <si>
    <t>00 28042017</t>
  </si>
  <si>
    <t>127GS8U2R041RGNS</t>
  </si>
  <si>
    <t>SI01 201706-102-6</t>
  </si>
  <si>
    <t>127GS8U2R041RGQ6</t>
  </si>
  <si>
    <t>RS MF FURS</t>
  </si>
  <si>
    <t>SI31 70096864-4040346271</t>
  </si>
  <si>
    <t>SI00 70096864-4040346271</t>
  </si>
  <si>
    <t>127GS8U2R041RGQA</t>
  </si>
  <si>
    <t>SI31 70096864-4040346272</t>
  </si>
  <si>
    <t>SI00 70096864-4040346272</t>
  </si>
  <si>
    <t>127GS8U2R041RGQJ</t>
  </si>
  <si>
    <t>00 26042017</t>
  </si>
  <si>
    <t>127GS8U2QYXQNGUG</t>
  </si>
  <si>
    <t>SI56012436030215015</t>
  </si>
  <si>
    <t>ZAV. ZA TURIZ.SPORT IN KULT.KAMNIK</t>
  </si>
  <si>
    <t>SI00 0001555-1977</t>
  </si>
  <si>
    <t>SI00 2016-10-03</t>
  </si>
  <si>
    <t>127GS8U2QYXQNGV2</t>
  </si>
  <si>
    <t>00 25042017</t>
  </si>
  <si>
    <t>127GS8U2QYRH59FQ</t>
  </si>
  <si>
    <t>NIKA IN URSA KAVCIC 03 2017</t>
  </si>
  <si>
    <t>SI01 201706-087-9</t>
  </si>
  <si>
    <t>127GS8U2QY9N2VX8</t>
  </si>
  <si>
    <t>PLEZALNA SOLA  3/2017</t>
  </si>
  <si>
    <t>SI01 2017060798</t>
  </si>
  <si>
    <t>127GS8U2QY9N2X0N</t>
  </si>
  <si>
    <t>SI01 201706-085-2</t>
  </si>
  <si>
    <t>127GS8U2QY9N2X0S</t>
  </si>
  <si>
    <t>NIK VEIDER RAC.201706-111-5</t>
  </si>
  <si>
    <t>SI01 201706-111-5</t>
  </si>
  <si>
    <t>127GS8U2QY9N2X0X</t>
  </si>
  <si>
    <t>SI01 201706-107-7</t>
  </si>
  <si>
    <t>127GS8U2QY9N2X14</t>
  </si>
  <si>
    <t>PL. RAC. 2017-06-101 (PER)</t>
  </si>
  <si>
    <t>SI01 201706-101-8</t>
  </si>
  <si>
    <t>127GS8U2QY9N2X1N</t>
  </si>
  <si>
    <t>00 21042017</t>
  </si>
  <si>
    <t>127GS8U2QY4DLYSA</t>
  </si>
  <si>
    <t>LUKA LOBODA 2017-06-096</t>
  </si>
  <si>
    <t>SI01 201706-096-8</t>
  </si>
  <si>
    <t>127GS8U2QY4DLYTE</t>
  </si>
  <si>
    <t>PLEZALNA SOLA - 2017-06-094</t>
  </si>
  <si>
    <t>SI01 201706-094-1</t>
  </si>
  <si>
    <t>127GS8U2QY4DLYTJ</t>
  </si>
  <si>
    <t>SI01 201706-089-5</t>
  </si>
  <si>
    <t>127GS8U2QY4DLYTN</t>
  </si>
  <si>
    <t>SI01 201706-083-6</t>
  </si>
  <si>
    <t>127GS8U2QY4DLYTU</t>
  </si>
  <si>
    <t>00 20042017</t>
  </si>
  <si>
    <t>127GS8U2QXY60D2N</t>
  </si>
  <si>
    <t>PLEZANJE 03/2017</t>
  </si>
  <si>
    <t>SI01 201706-108-5</t>
  </si>
  <si>
    <t>127GS8U2QXY60D3C</t>
  </si>
  <si>
    <t>PLEZALNA SOLA ZA NINO MARINSEK MAREC 2017</t>
  </si>
  <si>
    <t>127GS8U2QXY60D3G</t>
  </si>
  <si>
    <t>RACUN 2017-06-080</t>
  </si>
  <si>
    <t>SI01 2017060801</t>
  </si>
  <si>
    <t>127GS8U2QXY60D3N</t>
  </si>
  <si>
    <t>00 19042017</t>
  </si>
  <si>
    <t>127GS8U2QXSCGF0L</t>
  </si>
  <si>
    <t>GOT. POVR. - ŠPO UPC VSTOPNICE</t>
  </si>
  <si>
    <t>NRC2017/R069-070</t>
  </si>
  <si>
    <t>SI00 20170414</t>
  </si>
  <si>
    <t>127GS8U2QXSCGF6C</t>
  </si>
  <si>
    <t>GOT. POVR - ŠPO GOJZARJI</t>
  </si>
  <si>
    <t>NRC2017/RN005</t>
  </si>
  <si>
    <t>127GS8U2QXSCGF6U</t>
  </si>
  <si>
    <t>PLEZALNA SOLA - ALEN ZAGAR</t>
  </si>
  <si>
    <t>SI01 201706-113-1</t>
  </si>
  <si>
    <t>127GS8U2QXSCGF74</t>
  </si>
  <si>
    <t>MAJ POGACAR RACUN ST. 2017-06-105</t>
  </si>
  <si>
    <t>SI01 201706-105-19</t>
  </si>
  <si>
    <t>127GS8U2QXSCGF7G</t>
  </si>
  <si>
    <t>PN MO - POT BOROVNICA</t>
  </si>
  <si>
    <t>NRC2017/PN024</t>
  </si>
  <si>
    <t>SI00 20170418</t>
  </si>
  <si>
    <t>127GS8U2QXSCGF8N</t>
  </si>
  <si>
    <t>NRC2017/PN025</t>
  </si>
  <si>
    <t>127GS8U2QXSCGF98</t>
  </si>
  <si>
    <t>PN ŠPO - BUZET</t>
  </si>
  <si>
    <t>NRC2017/PN026</t>
  </si>
  <si>
    <t>127GS8U2QXSCGF9X</t>
  </si>
  <si>
    <t>TRENING OTROK 2017/03</t>
  </si>
  <si>
    <t>NRC2017/R072</t>
  </si>
  <si>
    <t>127GS8U2QXSCGFAE</t>
  </si>
  <si>
    <t>PN MO - POT TRZIN</t>
  </si>
  <si>
    <t>NRC2017/PN027</t>
  </si>
  <si>
    <t>127GS8U2QXSCGFB0</t>
  </si>
  <si>
    <t>SI01 201706-088-7</t>
  </si>
  <si>
    <t>127GS8U2QXSCGFB6</t>
  </si>
  <si>
    <t>SI01 2017061107</t>
  </si>
  <si>
    <t>127GS8U2QXSCGFBG</t>
  </si>
  <si>
    <t>SI01 201706-048-8</t>
  </si>
  <si>
    <t>127GS8U2QXSCGFBQ</t>
  </si>
  <si>
    <t>SI01 201706-090-9</t>
  </si>
  <si>
    <t>127GS8U2QXSCGFC0</t>
  </si>
  <si>
    <t>00 18042017</t>
  </si>
  <si>
    <t>127GS8U2QX4NX920</t>
  </si>
  <si>
    <t>GOT. POVR - DOM, VIJAK, KARABIN</t>
  </si>
  <si>
    <t>NRC2017/R071</t>
  </si>
  <si>
    <t>127GS8U2QX4NX936</t>
  </si>
  <si>
    <t>ŠTUDENTSKO DELO - TRENER - BLAŽK, REBEKAK, NEŽAV</t>
  </si>
  <si>
    <t>NRC2017/R068</t>
  </si>
  <si>
    <t>SI01 0117-005933-07</t>
  </si>
  <si>
    <t>127GS8U2QX4NX93G</t>
  </si>
  <si>
    <t>SI01 201706-097-6</t>
  </si>
  <si>
    <t>127GS8U2QX4NX93N</t>
  </si>
  <si>
    <t>00 14042017</t>
  </si>
  <si>
    <t>127GS8U2QVYH7QF8</t>
  </si>
  <si>
    <t>SI01 201706-008-9</t>
  </si>
  <si>
    <t>127GS8U2QVYH7QFX</t>
  </si>
  <si>
    <t>2017-06-078</t>
  </si>
  <si>
    <t>SI01 201706-078-01</t>
  </si>
  <si>
    <t>127GS8U2QVYH7QG2</t>
  </si>
  <si>
    <t>00 13042017</t>
  </si>
  <si>
    <t>127GS8U2QVS6MM8L</t>
  </si>
  <si>
    <t>127GS8U2QVLVM2PC</t>
  </si>
  <si>
    <t>RACUN 2017-06-038</t>
  </si>
  <si>
    <t>SI01 201706-038-06</t>
  </si>
  <si>
    <t>127GS8U2QVFP7HE6</t>
  </si>
  <si>
    <t>127GS8U2QUYSQ72A</t>
  </si>
  <si>
    <t>IZLET MO</t>
  </si>
  <si>
    <t>00 07042017</t>
  </si>
  <si>
    <t>127GS8U2QUYSQ72S</t>
  </si>
  <si>
    <t>127GS8U2QUSHMM6X</t>
  </si>
  <si>
    <t>GOT. POVR. - MO POT</t>
  </si>
  <si>
    <t>NRC2017/R062-065</t>
  </si>
  <si>
    <t>SI00 20170406</t>
  </si>
  <si>
    <t>127GS8U2QUSHMM8A</t>
  </si>
  <si>
    <t>SI56023030255730959</t>
  </si>
  <si>
    <t>JOCOPY</t>
  </si>
  <si>
    <t>PLASTIFISIRANJE, NALEPKE, ... RAČUN 170311</t>
  </si>
  <si>
    <t>NRC2017/R067</t>
  </si>
  <si>
    <t>SI00 170311</t>
  </si>
  <si>
    <t>127GS8U2QUSHMM8J</t>
  </si>
  <si>
    <t>SI56023090051020798</t>
  </si>
  <si>
    <t>PLANINSKI DOM KOMENDA</t>
  </si>
  <si>
    <t>ČAJ NA IZLETU, RAČUN 15/17</t>
  </si>
  <si>
    <t>NRC2017/R066</t>
  </si>
  <si>
    <t>127GS8U2QUSHMM8X</t>
  </si>
  <si>
    <t>00 06042017</t>
  </si>
  <si>
    <t>127GS8U2QUG01E6J</t>
  </si>
  <si>
    <t>SI01 2017060755</t>
  </si>
  <si>
    <t>127GS8U2QTT2NFL4</t>
  </si>
  <si>
    <t>127GS8U2QTT2NFM0</t>
  </si>
  <si>
    <t>127GS8U2QTT2NFM8</t>
  </si>
  <si>
    <t>127GS8U2QTMLNENG</t>
  </si>
  <si>
    <t>SI56031031000896005</t>
  </si>
  <si>
    <t xml:space="preserve"> 14X STARTNINA - PD DOMŽALE</t>
  </si>
  <si>
    <t>NRC2017/N007</t>
  </si>
  <si>
    <t>SI00 142017</t>
  </si>
  <si>
    <t>127GS8U2QTMLNEPC</t>
  </si>
  <si>
    <t>SI05 75221-17-00015962017</t>
  </si>
  <si>
    <t>SI00 01-2017</t>
  </si>
  <si>
    <t>127GS8U2QTMLNEPG</t>
  </si>
  <si>
    <t>00 30032017</t>
  </si>
  <si>
    <t>127GS8U2QTGBKYTS</t>
  </si>
  <si>
    <t>PN AO - KANDERSTEG</t>
  </si>
  <si>
    <t>NRC2017/PN023</t>
  </si>
  <si>
    <t>SI00 20170329</t>
  </si>
  <si>
    <t>127GS8U2QTGBKYUL</t>
  </si>
  <si>
    <t>PL. 2017-00002</t>
  </si>
  <si>
    <t>SI00 2017-00002</t>
  </si>
  <si>
    <t>127GS8U2QTGBKYUS</t>
  </si>
  <si>
    <t>00 29032017</t>
  </si>
  <si>
    <t>127GS8U2QTB3U4US</t>
  </si>
  <si>
    <t>SI56350010000420892</t>
  </si>
  <si>
    <t>JOŽE PETARKA</t>
  </si>
  <si>
    <t>PN MAO - MARKIRANJE</t>
  </si>
  <si>
    <t>NRC2017/PN004-13</t>
  </si>
  <si>
    <t>SI00 20170328</t>
  </si>
  <si>
    <t>127GS8U2QTB3U4V4</t>
  </si>
  <si>
    <t>NRC2017/PN012</t>
  </si>
  <si>
    <t>127GS8U2QTB3U4VC</t>
  </si>
  <si>
    <t>GOT. POVR. - MATERIAL MARKIRANJE</t>
  </si>
  <si>
    <t>NRC201/RN001-004</t>
  </si>
  <si>
    <t>127GS8U2QTB3U4VN</t>
  </si>
  <si>
    <t>TELEKOM 2017/02</t>
  </si>
  <si>
    <t>NRC2017/R061</t>
  </si>
  <si>
    <t>SI12 2170210180175</t>
  </si>
  <si>
    <t>127GS8U2QTB3U4X0</t>
  </si>
  <si>
    <t>ZAKLJUCNI RACUN 2016</t>
  </si>
  <si>
    <t>NRC2017/R060</t>
  </si>
  <si>
    <t>SI00 2017-00029</t>
  </si>
  <si>
    <t>127GS8U2QTB3U4XA</t>
  </si>
  <si>
    <t>RACUNOVODSTVO 2017/02</t>
  </si>
  <si>
    <t>NRC2017/R059</t>
  </si>
  <si>
    <t>127GS8U2QTB3U4XN</t>
  </si>
  <si>
    <t>SNEZNO IZPOPONJEVANJE DUSANP</t>
  </si>
  <si>
    <t>NRC2017/R058</t>
  </si>
  <si>
    <t>SI00 173610063</t>
  </si>
  <si>
    <t>127GS8U2QTB3U4Y4</t>
  </si>
  <si>
    <t>SI56101000046204975</t>
  </si>
  <si>
    <t>EUROGRAF</t>
  </si>
  <si>
    <t>TISK TABORNEGA CASOPISA</t>
  </si>
  <si>
    <t>NRC2017/R057</t>
  </si>
  <si>
    <t>127GS8U2QTB3U4YE</t>
  </si>
  <si>
    <t>NAJEMNINA 2017/02</t>
  </si>
  <si>
    <t>NRC2017/R055</t>
  </si>
  <si>
    <t>SI00 107-70096864</t>
  </si>
  <si>
    <t>127GS8U2QTB3U4YQ</t>
  </si>
  <si>
    <t>GOT. POVR - MO NAGRADE IZLET</t>
  </si>
  <si>
    <t>NRC2017/R054</t>
  </si>
  <si>
    <t>SI00 2070328</t>
  </si>
  <si>
    <t>127GS8U2QTB3U502</t>
  </si>
  <si>
    <t>BUS PREVOZ KOMENDA</t>
  </si>
  <si>
    <t>NRC2017/R053</t>
  </si>
  <si>
    <t>SI00 509-001049</t>
  </si>
  <si>
    <t>127GS8U2QTB3U50C</t>
  </si>
  <si>
    <t>DAVCNE BLAGAJNE 2017/03</t>
  </si>
  <si>
    <t>NRC2017/R052</t>
  </si>
  <si>
    <t>SI05 1728105</t>
  </si>
  <si>
    <t>127GS8U2QTB3U50L</t>
  </si>
  <si>
    <t>PN VO - IZPOPONJEVANJE VRŠIČ</t>
  </si>
  <si>
    <t>NRC2017/PN022</t>
  </si>
  <si>
    <t>127GS8U2QTB3U50X</t>
  </si>
  <si>
    <t>LICENCA IŠP - PD DOMŽALE</t>
  </si>
  <si>
    <t>NRC2017/N005</t>
  </si>
  <si>
    <t>SI00 1621</t>
  </si>
  <si>
    <t>127GS8U2QTB3U518</t>
  </si>
  <si>
    <t>REGISTRACIJA KŠP 2017 - PD DOMŽALE</t>
  </si>
  <si>
    <t>NRC2017/N006</t>
  </si>
  <si>
    <t>127GS8U2QTB3U51G</t>
  </si>
  <si>
    <t>00 28032017</t>
  </si>
  <si>
    <t>127GS8U2QTB3U4QE</t>
  </si>
  <si>
    <t>NRC2017/PN005-7-8-11-15-17</t>
  </si>
  <si>
    <t>127GS8U2QTB3U4U8</t>
  </si>
  <si>
    <t>NRC2017/PN006-9-10-16-20-21</t>
  </si>
  <si>
    <t>127GS8U2QTB3U4UJ</t>
  </si>
  <si>
    <t>NRC2017/PN014-18-19</t>
  </si>
  <si>
    <t>127GS8U2QT5T5HD6</t>
  </si>
  <si>
    <t>SI05 382000-1230-20170325</t>
  </si>
  <si>
    <t>SI01 201706-064-06</t>
  </si>
  <si>
    <t>127GS8U2QT5T5HEJ</t>
  </si>
  <si>
    <t>SI12 2017060682</t>
  </si>
  <si>
    <t>127GS8U2QT5T5HEQ</t>
  </si>
  <si>
    <t>00 27032017</t>
  </si>
  <si>
    <t>127GS8U2QSGX9RD2</t>
  </si>
  <si>
    <t>SI01 201706-069-02</t>
  </si>
  <si>
    <t>127GS8U2QSGX9RDL</t>
  </si>
  <si>
    <t>SI01 201706-041-01</t>
  </si>
  <si>
    <t>127GS8U2QSGX9RDQ</t>
  </si>
  <si>
    <t>00 23032017</t>
  </si>
  <si>
    <t>127GS8U2QSBNBMM4</t>
  </si>
  <si>
    <t>SI00 122016</t>
  </si>
  <si>
    <t>127GS8U2QSBNBMMX</t>
  </si>
  <si>
    <t>TRENING OTROK 2017/02</t>
  </si>
  <si>
    <t>NRC2017/R041</t>
  </si>
  <si>
    <t>SI00 20170322</t>
  </si>
  <si>
    <t>127GS8U2QSBNBMNL</t>
  </si>
  <si>
    <t xml:space="preserve">GOT. POVR. ŠPO </t>
  </si>
  <si>
    <t>NRC2017/R042-051</t>
  </si>
  <si>
    <t>127GS8U2QSBNBMNX</t>
  </si>
  <si>
    <t>00 22032017</t>
  </si>
  <si>
    <t>127GS8U2QS6DFLTQ</t>
  </si>
  <si>
    <t>PLEZANJE 02/2017</t>
  </si>
  <si>
    <t>SI01 201706-062-3</t>
  </si>
  <si>
    <t>127GS8U2QS6DFLUA</t>
  </si>
  <si>
    <t>GOT. POVR. - SPO STARTNINA PD RADOVLJICA</t>
  </si>
  <si>
    <t>NRC2017/N004</t>
  </si>
  <si>
    <t>SI00 20170321</t>
  </si>
  <si>
    <t>127GS8U2QS6DFLV0</t>
  </si>
  <si>
    <t>00 21032017</t>
  </si>
  <si>
    <t>127GS8U2QS1HE9PU</t>
  </si>
  <si>
    <t>MAJ POGACAR RACUN ST. 2017-06-059</t>
  </si>
  <si>
    <t>SI01 201706-059-3</t>
  </si>
  <si>
    <t>127GS8U2QS1HEA1C</t>
  </si>
  <si>
    <t>NIKA IN URSA KAVCIC 02 2017</t>
  </si>
  <si>
    <t>SI01 201706-046-1</t>
  </si>
  <si>
    <t>127GS8U2QS1HEA2L</t>
  </si>
  <si>
    <t>SI01 201706-058-5</t>
  </si>
  <si>
    <t>127GS8U2QS1HEA3J</t>
  </si>
  <si>
    <t>RACUN 2017-06-040</t>
  </si>
  <si>
    <t>SI01 2017060402</t>
  </si>
  <si>
    <t>127GS8U2QS1HEA4N</t>
  </si>
  <si>
    <t>SI05 16209-17-01125</t>
  </si>
  <si>
    <t>SI00 20032017</t>
  </si>
  <si>
    <t>127GS8U2QS1HEA5N</t>
  </si>
  <si>
    <t>00 20032017</t>
  </si>
  <si>
    <t>127GS8U2QRHDJNTE</t>
  </si>
  <si>
    <t>LUKA LOBODA 2017-06-052</t>
  </si>
  <si>
    <t>SI01 201706-052-6</t>
  </si>
  <si>
    <t>127GS8U2QRC1TXJC</t>
  </si>
  <si>
    <t>127GS8U2QRC1TXK2</t>
  </si>
  <si>
    <t>PL. RAC. 2017-06-056 (PER)</t>
  </si>
  <si>
    <t>SI01 201706-056-9</t>
  </si>
  <si>
    <t>127GS8U2QRC1TXK6</t>
  </si>
  <si>
    <t>SI01 201706-072-08</t>
  </si>
  <si>
    <t>127GS8U2QRC1TXKA</t>
  </si>
  <si>
    <t>00 16032017</t>
  </si>
  <si>
    <t>127GS8U2QR6THH3C</t>
  </si>
  <si>
    <t>PLEZALNA SOLA - 2017-06-051</t>
  </si>
  <si>
    <t>SI01 201706-051-8</t>
  </si>
  <si>
    <t>127GS8U2QR6THH4L</t>
  </si>
  <si>
    <t>SI01 201706-049-6</t>
  </si>
  <si>
    <t>127GS8U2QR6THH4S</t>
  </si>
  <si>
    <t>SI01 2017060429</t>
  </si>
  <si>
    <t>127GS8U2QR6THH52</t>
  </si>
  <si>
    <t>SI01 201706-063-1</t>
  </si>
  <si>
    <t>127GS8U2QR6THH58</t>
  </si>
  <si>
    <t>SI01 2017060747</t>
  </si>
  <si>
    <t>127GS8U2QR6THH5C</t>
  </si>
  <si>
    <t>41410-IZLET</t>
  </si>
  <si>
    <t>00 15032017</t>
  </si>
  <si>
    <t>127GS8U2QR6THH5G</t>
  </si>
  <si>
    <t>40800-CLANARINA</t>
  </si>
  <si>
    <t>127GS8U2QR6THH5N</t>
  </si>
  <si>
    <t>127GS8U2QR1GAV1A</t>
  </si>
  <si>
    <t>SI01 201706-043-7</t>
  </si>
  <si>
    <t>127GS8U2QR1GAV1U</t>
  </si>
  <si>
    <t>SI01 201706-053-4</t>
  </si>
  <si>
    <t>127GS8U2QR1GAV22</t>
  </si>
  <si>
    <t>00 14032017</t>
  </si>
  <si>
    <t>127GS8U2QQU7P94S</t>
  </si>
  <si>
    <t>PLEZALNA SOLA  2/2017</t>
  </si>
  <si>
    <t>SI01 2017060399</t>
  </si>
  <si>
    <t>127GS8U2QQU7P95A</t>
  </si>
  <si>
    <t>PLEZALNA SOLA 3 URE</t>
  </si>
  <si>
    <t>SI01 201706-067-4</t>
  </si>
  <si>
    <t>127GS8U2QQU7P95E</t>
  </si>
  <si>
    <t>127GS8U2QQCDBDA0</t>
  </si>
  <si>
    <t>AKONTACIJA DAVKA NA DOHODEK 02/2017</t>
  </si>
  <si>
    <t>127GS8U2QQCDBDBJ</t>
  </si>
  <si>
    <t>SI01 201706-061-5</t>
  </si>
  <si>
    <t>127GS8U2QQCDBDBN</t>
  </si>
  <si>
    <t>SI01 201706-050-19</t>
  </si>
  <si>
    <t>127GS8U2QQCDBDBS</t>
  </si>
  <si>
    <t>00 10032017</t>
  </si>
  <si>
    <t>127GS8U2QQ1U0EYE</t>
  </si>
  <si>
    <t>127GS8U2QPUJ7UDJ</t>
  </si>
  <si>
    <t>SI01 2017060054</t>
  </si>
  <si>
    <t>127GS8U2QPUJ7UE4</t>
  </si>
  <si>
    <t>00 07032017</t>
  </si>
  <si>
    <t>127GS8U2QP7FGELC</t>
  </si>
  <si>
    <t>SI01 201706-045-3</t>
  </si>
  <si>
    <t>127GS8U2QP7FGEML</t>
  </si>
  <si>
    <t>SI00 201706-050-19</t>
  </si>
  <si>
    <t>127GS8U2QP7FGEMS</t>
  </si>
  <si>
    <t>SI01 201706-071-2</t>
  </si>
  <si>
    <t>127GS8U2QP7FGEMX</t>
  </si>
  <si>
    <t>00 03032017</t>
  </si>
  <si>
    <t>127GS8U2QP26TXBE</t>
  </si>
  <si>
    <t>NIKA IN URSA KAVCIC 01 2017</t>
  </si>
  <si>
    <t>SI01 201706-009-7</t>
  </si>
  <si>
    <t>127GS8U2QP26TXE0</t>
  </si>
  <si>
    <t>NAJEMNINA 2017/01</t>
  </si>
  <si>
    <t>NRC2017/R038</t>
  </si>
  <si>
    <t>SI00 44-70096864</t>
  </si>
  <si>
    <t>127GS8U2QP26TXEA</t>
  </si>
  <si>
    <t>BUS TAMAR</t>
  </si>
  <si>
    <t>NRC2017/R039</t>
  </si>
  <si>
    <t>SI00 313-001049</t>
  </si>
  <si>
    <t>127GS8U2QP26TXEL</t>
  </si>
  <si>
    <t>HRANA IN PIJACA NA RACUNU 6301-081800001</t>
  </si>
  <si>
    <t>NRC2017/R040</t>
  </si>
  <si>
    <t>SI01 6301-081800001-3</t>
  </si>
  <si>
    <t>127GS8U2QP26TXEX</t>
  </si>
  <si>
    <t>GOT. POVR. - BALVANIJA</t>
  </si>
  <si>
    <t>NRC2017/R032-033</t>
  </si>
  <si>
    <t>SI00 20170302</t>
  </si>
  <si>
    <t>127GS8U2QP26TXFG</t>
  </si>
  <si>
    <t>NRC2017/R034</t>
  </si>
  <si>
    <t>SI01 0117-003020-19</t>
  </si>
  <si>
    <t>127GS8U2QP26TXFS</t>
  </si>
  <si>
    <t>GOT. POVR. - MO PRINTI</t>
  </si>
  <si>
    <t>NRC2017/R035</t>
  </si>
  <si>
    <t>127GS8U2QP26TXG6</t>
  </si>
  <si>
    <t>DAVCNA BLAG 2017/02</t>
  </si>
  <si>
    <t>NRC2017/R037</t>
  </si>
  <si>
    <t>SI05 1716360</t>
  </si>
  <si>
    <t>127GS8U2QP26TXGJ</t>
  </si>
  <si>
    <t>2017-06-070</t>
  </si>
  <si>
    <t>SI01 201706-070-4</t>
  </si>
  <si>
    <t>127GS8U2QP26TXGN</t>
  </si>
  <si>
    <t>SI01 201706-047-05</t>
  </si>
  <si>
    <t>127GS8U2QP26TXGS</t>
  </si>
  <si>
    <t>00 02032017</t>
  </si>
  <si>
    <t>127GS8U2QNPX0E7N</t>
  </si>
  <si>
    <t>SI05 382000-1211-20170228</t>
  </si>
  <si>
    <t>SI00 2017-00001</t>
  </si>
  <si>
    <t>127GS8U2QNPX0E82</t>
  </si>
  <si>
    <t>127GS8U2QNPX0E8A</t>
  </si>
  <si>
    <t>127GS8U2QNPX0E8L</t>
  </si>
  <si>
    <t>127GS8U2QNPX0E92</t>
  </si>
  <si>
    <t>00 28022017</t>
  </si>
  <si>
    <t>127GS8U2QNPX0E3X</t>
  </si>
  <si>
    <t>POLOG-CLANARINA</t>
  </si>
  <si>
    <t>127GS8U2QNPX0E7C</t>
  </si>
  <si>
    <t>SI12 2017060321</t>
  </si>
  <si>
    <t>127GS8U2QMV96BKQ</t>
  </si>
  <si>
    <t>SUHA KLOBASA 10KG</t>
  </si>
  <si>
    <t>NRC2017/R025</t>
  </si>
  <si>
    <t>SI00 20170223</t>
  </si>
  <si>
    <t>127GS8U2QMV96BM0</t>
  </si>
  <si>
    <t>RACUNOVODSTVO 2017/01</t>
  </si>
  <si>
    <t>NRC2017/R026</t>
  </si>
  <si>
    <t>127GS8U2QMV96BMA</t>
  </si>
  <si>
    <t>TELEKOM 2017/01</t>
  </si>
  <si>
    <t>NRC2017/R027</t>
  </si>
  <si>
    <t>SI12 2170110184551</t>
  </si>
  <si>
    <t>127GS8U2QMV96BMJ</t>
  </si>
  <si>
    <t>SI56011006030254226</t>
  </si>
  <si>
    <t>JAVNI ZAVOD TNP</t>
  </si>
  <si>
    <t>NAJEM HIŠE V RADOVNI</t>
  </si>
  <si>
    <t>NRC2017/R028</t>
  </si>
  <si>
    <t>SI00 41-1019</t>
  </si>
  <si>
    <t>127GS8U2QMV96BMU</t>
  </si>
  <si>
    <t>SI56031001002824997</t>
  </si>
  <si>
    <t>KATARINA STEGNAR SP</t>
  </si>
  <si>
    <t>GORNIŠKI VEČER GORE NA ODRU (RACUN 2-2017)</t>
  </si>
  <si>
    <t>NRC2017/R031</t>
  </si>
  <si>
    <t>SI00 2-2017</t>
  </si>
  <si>
    <t>127GS8U2QMV96BN4</t>
  </si>
  <si>
    <t>00 23022017</t>
  </si>
  <si>
    <t>127GS8U2QMJQG5K4</t>
  </si>
  <si>
    <t>SI01 201706-033-18</t>
  </si>
  <si>
    <t>127GS8U2QMDSRXMQ</t>
  </si>
  <si>
    <t>SI01 201706-011-9</t>
  </si>
  <si>
    <t>127GS8U2QMDSRXNE</t>
  </si>
  <si>
    <t>SI01 201706-034-8</t>
  </si>
  <si>
    <t>127GS8U2QLVPM3HA</t>
  </si>
  <si>
    <t>LUKA LOBODA 2017-06-16</t>
  </si>
  <si>
    <t>SI01 201706-016-09</t>
  </si>
  <si>
    <t>127GS8U2QLQCTNBL</t>
  </si>
  <si>
    <t>MAJ POGACAR RACUN ST. 2017-06-024</t>
  </si>
  <si>
    <t>SI01 201706-024-19</t>
  </si>
  <si>
    <t>127GS8U2QLQCTNC8</t>
  </si>
  <si>
    <t>ŠTUDENTSKO DELO - TRENING (REBEKAK, BLAZK, NEZAV)</t>
  </si>
  <si>
    <t>NRC2017/R024</t>
  </si>
  <si>
    <t>SI01 0117-002278-07</t>
  </si>
  <si>
    <t>127GS8U2QLQCTNCL</t>
  </si>
  <si>
    <t>00 16022017</t>
  </si>
  <si>
    <t>127GS8U2QLK6A71A</t>
  </si>
  <si>
    <t>PLEZALNA SOLA - 2017-06-014</t>
  </si>
  <si>
    <t>SI01 201706-014-3</t>
  </si>
  <si>
    <t>127GS8U2QLK6A72C</t>
  </si>
  <si>
    <t>DDV OD 1.11.DO 31.12.2016</t>
  </si>
  <si>
    <t>NRC2016/N040</t>
  </si>
  <si>
    <t>127GS8U2QLK6A73U</t>
  </si>
  <si>
    <t>SI01 201706-012-7</t>
  </si>
  <si>
    <t>127GS8U2QLK6A746</t>
  </si>
  <si>
    <t>RACUN 2017-06-003</t>
  </si>
  <si>
    <t>SI01 2017060038</t>
  </si>
  <si>
    <t>127GS8U2QLK6A74J</t>
  </si>
  <si>
    <t>PLACILO VADNINE PLEZANJE - NINA MARINSEK - JANUAR</t>
  </si>
  <si>
    <t>127GS8U2QLK6A74S</t>
  </si>
  <si>
    <t>00 15022017</t>
  </si>
  <si>
    <t>127GS8U2QLDT29JU</t>
  </si>
  <si>
    <t>SI01 201706-031-3</t>
  </si>
  <si>
    <t>127GS8U2QLDT29M2</t>
  </si>
  <si>
    <t>SI01 201706-023-2</t>
  </si>
  <si>
    <t>127GS8U2QLDT29M8</t>
  </si>
  <si>
    <t>SI01 201706-006-2</t>
  </si>
  <si>
    <t>127GS8U2QLDT29MG</t>
  </si>
  <si>
    <t>PL. RAC. 2017-06-021 (PER)</t>
  </si>
  <si>
    <t>SI01 201706-021-6</t>
  </si>
  <si>
    <t>127GS8U2QLDT29ML</t>
  </si>
  <si>
    <t>SI01 201706-027-5</t>
  </si>
  <si>
    <t>127GS8U2QLDT29MS</t>
  </si>
  <si>
    <t>00 14022017</t>
  </si>
  <si>
    <t>127GS8U2QL8JHTAU</t>
  </si>
  <si>
    <t>DAVCNE BLAGAJNE 2017/01</t>
  </si>
  <si>
    <t>NRC2017/R007</t>
  </si>
  <si>
    <t>SI05 174840</t>
  </si>
  <si>
    <t>127GS8U2QL8JHTD8</t>
  </si>
  <si>
    <t>NOČTEV IN HRANA NA ERJAVČEVI, AO DOMŽALE, R 2-0-1</t>
  </si>
  <si>
    <t>NRC2017/R009</t>
  </si>
  <si>
    <t>SI00 20170213</t>
  </si>
  <si>
    <t>127GS8U2QL8JHTDL</t>
  </si>
  <si>
    <t>SI56012366030652537</t>
  </si>
  <si>
    <t>OŠ IDRIJA</t>
  </si>
  <si>
    <t>KOSILO ZA UDELEZENCE MIG</t>
  </si>
  <si>
    <t>NRC2017/R010</t>
  </si>
  <si>
    <t>SI00 4-0002272</t>
  </si>
  <si>
    <t>127GS8U2QL8JHTE0</t>
  </si>
  <si>
    <t>GOT. POVR - POSTA</t>
  </si>
  <si>
    <t>NRC2017/R011-R013</t>
  </si>
  <si>
    <t>127GS8U2QL8JHTEC</t>
  </si>
  <si>
    <t>GOT. POVR. - PLEZALNA ŠOLA</t>
  </si>
  <si>
    <t>NRC2017/R014-R023</t>
  </si>
  <si>
    <t>127GS8U2QL8JHTEN</t>
  </si>
  <si>
    <t>PN MO - OGLEDNI IZLET JAN</t>
  </si>
  <si>
    <t>NRC2017/PN001</t>
  </si>
  <si>
    <t>127GS8U2QL8JHTF2</t>
  </si>
  <si>
    <t>NRC2017/PN002</t>
  </si>
  <si>
    <t>127GS8U2QL8JHTFJ</t>
  </si>
  <si>
    <t>TRENING OTROK 2017/01</t>
  </si>
  <si>
    <t>NRC2017/R006</t>
  </si>
  <si>
    <t>127GS8U2QL8JHTFX</t>
  </si>
  <si>
    <t>VANJA REZONJA</t>
  </si>
  <si>
    <t>SI05 382000-1230-20170211</t>
  </si>
  <si>
    <t>SI01 201706-028-3</t>
  </si>
  <si>
    <t>127GS8U2QL8JHTG0</t>
  </si>
  <si>
    <t>127GS8U2QL8JHTGA</t>
  </si>
  <si>
    <t>00 13022017</t>
  </si>
  <si>
    <t>127GS8U2QKQQ8L8X</t>
  </si>
  <si>
    <t>AKONTACIJA DAVKA NA DOHODEK 01/2017</t>
  </si>
  <si>
    <t>127GS8U2QKQQ8LB0</t>
  </si>
  <si>
    <t>SI01 2017060372</t>
  </si>
  <si>
    <t>127GS8U2QKQQ8LB6</t>
  </si>
  <si>
    <t>SI01 201706-035-6</t>
  </si>
  <si>
    <t>127GS8U2QKQQ8LBQ</t>
  </si>
  <si>
    <t>SI01 201606-269-0</t>
  </si>
  <si>
    <t>127GS8U2QKQQ8LBX</t>
  </si>
  <si>
    <t>PLEZALNA SOLA  1/2017</t>
  </si>
  <si>
    <t>SI01 201706-002-03</t>
  </si>
  <si>
    <t>127GS8U2QKQQ8LC2</t>
  </si>
  <si>
    <t>00 10022017</t>
  </si>
  <si>
    <t>127GS8U2QKKG28Q4</t>
  </si>
  <si>
    <t>SI01 201706-017-8</t>
  </si>
  <si>
    <t>127GS8U2QKKG28QN</t>
  </si>
  <si>
    <t>SI05 382000-5275-20170209</t>
  </si>
  <si>
    <t>SI01 201706-015-1</t>
  </si>
  <si>
    <t>127GS8U2QKKG28QS</t>
  </si>
  <si>
    <t>127GS8U2QKKG28R0</t>
  </si>
  <si>
    <t>00 09022017</t>
  </si>
  <si>
    <t>127GS8U2QK8VCM8A</t>
  </si>
  <si>
    <t>PD DOMZALE - STARTNINA 4X</t>
  </si>
  <si>
    <t>NRC2017/N003</t>
  </si>
  <si>
    <t>SI00 762150-2017</t>
  </si>
  <si>
    <t>127GS8U2QK8VCMA4</t>
  </si>
  <si>
    <t>SI56610000015081131</t>
  </si>
  <si>
    <t>REBEKA KAMIN</t>
  </si>
  <si>
    <t>PN ŠPO - TEKME, TRENINGI</t>
  </si>
  <si>
    <t>NRC2016/PN043-PN049</t>
  </si>
  <si>
    <t>SI00 20170207</t>
  </si>
  <si>
    <t>127GS8U2QK8VCMAG</t>
  </si>
  <si>
    <t>NIK VEIDER RAC.2016-06-266</t>
  </si>
  <si>
    <t>SI01 201606-266-5</t>
  </si>
  <si>
    <t>127GS8U2QK8VCMAL</t>
  </si>
  <si>
    <t>SI01 201706-030-5</t>
  </si>
  <si>
    <t>127GS8U2QK8VCMAS</t>
  </si>
  <si>
    <t>00 07022017</t>
  </si>
  <si>
    <t>127GS8U2QK3M0TMG</t>
  </si>
  <si>
    <t>PODALJSANJE DOMENE PDD.SI</t>
  </si>
  <si>
    <t>NRC2017/PR001</t>
  </si>
  <si>
    <t>SI00 1788580</t>
  </si>
  <si>
    <t>127GS8U2QK3M0TP8</t>
  </si>
  <si>
    <t>ZAVAROVANJE PO POLICI U957180-0</t>
  </si>
  <si>
    <t>NRC2017/R005</t>
  </si>
  <si>
    <t>127GS8U2QK3M0TPN</t>
  </si>
  <si>
    <t>SI56023000256929541</t>
  </si>
  <si>
    <t>GERČAR PREVOZI D.O.O.</t>
  </si>
  <si>
    <t>PREVOZ DOMŽALE - IDRIJA, RAČUN B23/17</t>
  </si>
  <si>
    <t>NRC2017/R004</t>
  </si>
  <si>
    <t>SI00 20170206</t>
  </si>
  <si>
    <t>127GS8U2QK3M0TQ2</t>
  </si>
  <si>
    <t>ROPE PETZL (PASO 2X. ARIAL 2X). BAG1X - OFFERTA 002/2016</t>
  </si>
  <si>
    <t>NRC2017/PR002</t>
  </si>
  <si>
    <t>127GS8U2QK3M0TQC</t>
  </si>
  <si>
    <t>SI01 201706-010-05</t>
  </si>
  <si>
    <t>127GS8U2QK3M0TQJ</t>
  </si>
  <si>
    <t>MAJ PLANINSEK - JANUAR 2017</t>
  </si>
  <si>
    <t>SI01 201706-022-4</t>
  </si>
  <si>
    <t>127GS8U2QK3M0TQU</t>
  </si>
  <si>
    <t>00 06022017</t>
  </si>
  <si>
    <t>127GS8U2QJKSFHHE</t>
  </si>
  <si>
    <t>SI01 201706-026-7</t>
  </si>
  <si>
    <t>127GS8U2QJKSFHJ2</t>
  </si>
  <si>
    <t>SABINA URBANIJA</t>
  </si>
  <si>
    <t>SI05 382000-1232-20170203</t>
  </si>
  <si>
    <t>SI01 201706-036-4</t>
  </si>
  <si>
    <t>127GS8U2QJKSFHJA</t>
  </si>
  <si>
    <t>00 03022017</t>
  </si>
  <si>
    <t>127GS8U2QJEHA8YU</t>
  </si>
  <si>
    <t>127GS8U2QJEHA90J</t>
  </si>
  <si>
    <t>SI00 201706-013-5</t>
  </si>
  <si>
    <t>127GS8U2QJEHA90U</t>
  </si>
  <si>
    <t>00 02022017</t>
  </si>
  <si>
    <t>127GS8U2QJ45UJ6C</t>
  </si>
  <si>
    <t>SI56023064028723710</t>
  </si>
  <si>
    <t>MARTA HRIBAR</t>
  </si>
  <si>
    <t>VRACILO PREPLACANE VADNINE</t>
  </si>
  <si>
    <t>NRC2017/N002</t>
  </si>
  <si>
    <t>SI01 201606-132-4</t>
  </si>
  <si>
    <t>127GS8U2QJ45UJ9N</t>
  </si>
  <si>
    <t>BUS PREVOZ - PODLJUBELJ</t>
  </si>
  <si>
    <t>NRC2017/R002</t>
  </si>
  <si>
    <t>SI00 118-001049</t>
  </si>
  <si>
    <t>127GS8U2QJ45UJAQ</t>
  </si>
  <si>
    <t>00 31012017</t>
  </si>
  <si>
    <t>127GS8U2QJ45UJAU</t>
  </si>
  <si>
    <t>127GS8U2QJ45UJB2</t>
  </si>
  <si>
    <t>127GS8U2QJ45UJB6</t>
  </si>
  <si>
    <t>127GS8U2QJ45UJBC</t>
  </si>
  <si>
    <t>127GS8U2QHXR65KX</t>
  </si>
  <si>
    <t>SI05 382000-1235-20170128</t>
  </si>
  <si>
    <t>127GS8U2QHXR65LE</t>
  </si>
  <si>
    <t>00 30012017</t>
  </si>
  <si>
    <t>127GS8U2QH9L34QU</t>
  </si>
  <si>
    <t>SI05 382000-1122-20170125</t>
  </si>
  <si>
    <t>SI01 201606-257-6</t>
  </si>
  <si>
    <t>127GS8U2QH9L34SG</t>
  </si>
  <si>
    <t>TELEKOM 2016/12</t>
  </si>
  <si>
    <t>NRC2016/R286</t>
  </si>
  <si>
    <t>SI12 2161210672443</t>
  </si>
  <si>
    <t>127GS8U2QH9L34SU</t>
  </si>
  <si>
    <t>VZDRZEVANJE CESTE 2016</t>
  </si>
  <si>
    <t>NRC2016/R285</t>
  </si>
  <si>
    <t>SI00 20170126</t>
  </si>
  <si>
    <t>127GS8U2QH9L34T8</t>
  </si>
  <si>
    <t>RACUNOVODSTVO 2016/12</t>
  </si>
  <si>
    <t>NRC2016/R284</t>
  </si>
  <si>
    <t>SI00 2016-00154</t>
  </si>
  <si>
    <t>127GS8U2QH9L34TN</t>
  </si>
  <si>
    <t>NAJEMNINA 2016/12</t>
  </si>
  <si>
    <t>NRC2016/R283</t>
  </si>
  <si>
    <t>SI00 531-36</t>
  </si>
  <si>
    <t>127GS8U2QH9L34U0</t>
  </si>
  <si>
    <t>PN - UDELEŽBA NA TEKMI</t>
  </si>
  <si>
    <t>127GS8U2QH9L34UA</t>
  </si>
  <si>
    <t>00 26012017</t>
  </si>
  <si>
    <t>127GS8U2QH4BHXVU</t>
  </si>
  <si>
    <t>KOTIZACIJA ZAHODNA LIGA 2017 - PD DOMŽALE</t>
  </si>
  <si>
    <t>NRC2018/N001</t>
  </si>
  <si>
    <t>127GS8U2QH4BHXYC</t>
  </si>
  <si>
    <t>CLANARINA 4XB (40800)</t>
  </si>
  <si>
    <t>SI00 40800</t>
  </si>
  <si>
    <t>127GS8U2QH4BHXYJ</t>
  </si>
  <si>
    <t>00 25012017</t>
  </si>
  <si>
    <t>127GS8U2QGRTGUPX</t>
  </si>
  <si>
    <t>00 23012017</t>
  </si>
  <si>
    <t>127GS8U2QGRTGUN2</t>
  </si>
  <si>
    <t>SI01 201606-246-0</t>
  </si>
  <si>
    <t>127GS8U2QGRTGUP4</t>
  </si>
  <si>
    <t>SI12 2016062711</t>
  </si>
  <si>
    <t>127GS8U2QGRTGUP8</t>
  </si>
  <si>
    <t>SI01 201606-240-1</t>
  </si>
  <si>
    <t>127GS8U2QGRTGUPE</t>
  </si>
  <si>
    <t>SI01 201606-197-9</t>
  </si>
  <si>
    <t>127GS8U2QGRTGUPQ</t>
  </si>
  <si>
    <t>VUJIC JELENA</t>
  </si>
  <si>
    <t>SI05 382000-1230-20170123</t>
  </si>
  <si>
    <t>SI01 201606-268-1</t>
  </si>
  <si>
    <t>127GS8U2QGA11A40</t>
  </si>
  <si>
    <t>00 20012017</t>
  </si>
  <si>
    <t>127GS8U2QGA11A4J</t>
  </si>
  <si>
    <t>127GS8U2QFYQHEAU</t>
  </si>
  <si>
    <t>MAJ POGACAR RACUN ST. 2016-06-261</t>
  </si>
  <si>
    <t>SI01 201606-261-4</t>
  </si>
  <si>
    <t>127GS8U2QFYQHEC2</t>
  </si>
  <si>
    <t>ŠTUDENTSKO DELO TRENER - BLAZK, REBEKAK, NEZAV</t>
  </si>
  <si>
    <t>NRC2016/R282</t>
  </si>
  <si>
    <t>SI01 0117-000933-04</t>
  </si>
  <si>
    <t>127GS8U2QFYQHECU</t>
  </si>
  <si>
    <t>00 18012017</t>
  </si>
  <si>
    <t>127GS8U2QFM03CYG</t>
  </si>
  <si>
    <t>TRENING OTROK 2016/12</t>
  </si>
  <si>
    <t>NRC2016/R278</t>
  </si>
  <si>
    <t>SI00 20170115</t>
  </si>
  <si>
    <t>127GS8U2QFM03D2L</t>
  </si>
  <si>
    <t>GOT. POVR. - VSTOPNINE</t>
  </si>
  <si>
    <t>NRC2017/R001-002</t>
  </si>
  <si>
    <t>127GS8U2QFM03D30</t>
  </si>
  <si>
    <t>GOT. POVR. - HLACE, PLASTIFIKATOR, POWER</t>
  </si>
  <si>
    <t>NRC2016/R279-281</t>
  </si>
  <si>
    <t>127GS8U2QFM03D3C</t>
  </si>
  <si>
    <t>NIKA IN URSA KAVCIC 12 2016</t>
  </si>
  <si>
    <t>SI01 201606-244-4</t>
  </si>
  <si>
    <t>127GS8U2QFM03D3J</t>
  </si>
  <si>
    <t>RACUN 2016-06-134</t>
  </si>
  <si>
    <t>NRCJERNEJ JEMECPE$E 391251 MORAV$E</t>
  </si>
  <si>
    <t>SI01 201606-134-0</t>
  </si>
  <si>
    <t>127GS8U2QFM03D3Q</t>
  </si>
  <si>
    <t>SI00 2016-06-264</t>
  </si>
  <si>
    <t>127GS8U2QFM03D3U</t>
  </si>
  <si>
    <t>127GS8U2QFM03D4A</t>
  </si>
  <si>
    <t>127GS8U2QFM03D4N</t>
  </si>
  <si>
    <t>127GS8U2QFM03D52</t>
  </si>
  <si>
    <t>SI56020183411056954</t>
  </si>
  <si>
    <t>DIACI JURIJ</t>
  </si>
  <si>
    <t>Avtorski honorar DECEMBER 2016</t>
  </si>
  <si>
    <t>127GS8U2QFM03D5E</t>
  </si>
  <si>
    <t>00 16012017</t>
  </si>
  <si>
    <t>127GS8U2QEYRV800</t>
  </si>
  <si>
    <t>SI00 01201606-196-0</t>
  </si>
  <si>
    <t>127GS8U2QEYRV80E</t>
  </si>
  <si>
    <t>127GS8U2QEYRV80N</t>
  </si>
  <si>
    <t>00 12012017</t>
  </si>
  <si>
    <t>127GS8U2QESH30XA</t>
  </si>
  <si>
    <t>PLAČILO DDV OKTOBER IN NOVEMBER 2016</t>
  </si>
  <si>
    <t>127GS8U2QESH30YL</t>
  </si>
  <si>
    <t>RACUN 2016-06-238</t>
  </si>
  <si>
    <t>SI01 2016062380</t>
  </si>
  <si>
    <t>127GS8U2QESH310G</t>
  </si>
  <si>
    <t>PL. RAC. 2016-06-258 (PER)</t>
  </si>
  <si>
    <t>SI01 201606-258-4</t>
  </si>
  <si>
    <t>127GS8U2QESH310N</t>
  </si>
  <si>
    <t>00 11012017</t>
  </si>
  <si>
    <t>127GS8U2QEM99F5C</t>
  </si>
  <si>
    <t>PL. 2016-00015</t>
  </si>
  <si>
    <t>SI00 2016-00015</t>
  </si>
  <si>
    <t>127GS8U2QEM99F5G</t>
  </si>
  <si>
    <t>2016-06-053</t>
  </si>
  <si>
    <t>SI01 201606-053-0</t>
  </si>
  <si>
    <t>127GS8U2QEM99F5N</t>
  </si>
  <si>
    <t>SI01 201606-239-8</t>
  </si>
  <si>
    <t>127GS8U2QEM99F5X</t>
  </si>
  <si>
    <t>SI01 201606-254-1</t>
  </si>
  <si>
    <t>127GS8U2QEM99F62</t>
  </si>
  <si>
    <t>00 10012017</t>
  </si>
  <si>
    <t>127GS8U2QEM99F1U</t>
  </si>
  <si>
    <t>AKONTACIJA DAVKA NA DOHODEK 12</t>
  </si>
  <si>
    <t>NRC2016/N017</t>
  </si>
  <si>
    <t>127GS8U2QEM99F3S</t>
  </si>
  <si>
    <t>PLEZALNA SOLA ALEN ZAGAR</t>
  </si>
  <si>
    <t>SI01 201606-270-3</t>
  </si>
  <si>
    <t>127GS8U2QEM99F40</t>
  </si>
  <si>
    <t>PLEZALNA SOLA - 2016-06-250</t>
  </si>
  <si>
    <t>SI01 201606-250-9</t>
  </si>
  <si>
    <t>127GS8U2QEM99F4A</t>
  </si>
  <si>
    <t>PLACILO 2016-06-242</t>
  </si>
  <si>
    <t>SI01 201606-242-8</t>
  </si>
  <si>
    <t>127GS8U2QEM99F4E</t>
  </si>
  <si>
    <t>SI01 201606-272-0</t>
  </si>
  <si>
    <t>127GS8U2QEM99F4L</t>
  </si>
  <si>
    <t>SI01 201606-260-6</t>
  </si>
  <si>
    <t>127GS8U2QEG13XMN</t>
  </si>
  <si>
    <t>SI56023003870525152</t>
  </si>
  <si>
    <t>TILEN OBERWALDER ZUPANC</t>
  </si>
  <si>
    <t>PLEZALNA SOLA 2016/17</t>
  </si>
  <si>
    <t>SI01 201606-136-7</t>
  </si>
  <si>
    <t>127GS8U2QEG13XPN</t>
  </si>
  <si>
    <t>SI01 201606-247-9</t>
  </si>
  <si>
    <t>127GS8U2QEG13XPU</t>
  </si>
  <si>
    <t>SI00 201606-263-0</t>
  </si>
  <si>
    <t>127GS8U2QEG13XQ0</t>
  </si>
  <si>
    <t>SI00 2016606-274-6</t>
  </si>
  <si>
    <t>127GS8U2QEG13XQ4</t>
  </si>
  <si>
    <t>127GS8U2QEG13XQG</t>
  </si>
  <si>
    <t>00 09012017</t>
  </si>
  <si>
    <t>127GS8U2QE05G9CS</t>
  </si>
  <si>
    <t>PLACILO VADNINE 2-3. TROMESECJE</t>
  </si>
  <si>
    <t>127GS8U2QE05G9DU</t>
  </si>
  <si>
    <t>POLOG- CLANARINA</t>
  </si>
  <si>
    <t>00 06012017</t>
  </si>
  <si>
    <t>127GS8U2QE05G9E0</t>
  </si>
  <si>
    <t>127GS8U2QE05G9E8</t>
  </si>
  <si>
    <t>127GS8U2QDSUSUR2</t>
  </si>
  <si>
    <t>PLEZALNA SOLA  12/2016</t>
  </si>
  <si>
    <t>SI01 201606-237-1</t>
  </si>
  <si>
    <t>127GS8U2QDSUSUSA</t>
  </si>
  <si>
    <t>PLEZANJE ZAPUSEK 2016-06-021</t>
  </si>
  <si>
    <t>SI01 201606-021-2</t>
  </si>
  <si>
    <t>127GS8U2QDMKMA32</t>
  </si>
  <si>
    <t>PLACILO RACUNA 2016-06-256 ZA NINAMARINSEK</t>
  </si>
  <si>
    <t>127GS8U2QDMKMA3X</t>
  </si>
  <si>
    <t>00 04012017</t>
  </si>
  <si>
    <t>127GS8U2QDGBQ4UN</t>
  </si>
  <si>
    <t>SI01 201606-018-2</t>
  </si>
  <si>
    <t>127GS8U2QDGBQ4Y6</t>
  </si>
  <si>
    <t>SI01 201604-205-2</t>
  </si>
  <si>
    <t>127GS8U2QDGBQ4YE</t>
  </si>
  <si>
    <t>SI01 201606-201-0</t>
  </si>
  <si>
    <t>127GS8U2QDGBQ4YQ</t>
  </si>
  <si>
    <t>LAPANJE DAVID</t>
  </si>
  <si>
    <t>SI05 382000-5275-20161231</t>
  </si>
  <si>
    <t>SI01 201606-209-6</t>
  </si>
  <si>
    <t>127GS8U2QDGBQ4YX</t>
  </si>
  <si>
    <t>VUJCIC LUKA</t>
  </si>
  <si>
    <t>SI05 382000-1230-20161231</t>
  </si>
  <si>
    <t>SI01 201606-229-0</t>
  </si>
  <si>
    <t>127GS8U2QDGBQ502</t>
  </si>
  <si>
    <t>SI05 382000-2310-20161231</t>
  </si>
  <si>
    <t>SI01 201606-2266</t>
  </si>
  <si>
    <t>127GS8U2QDGBQ508</t>
  </si>
  <si>
    <t>RACUN 2016-06-193</t>
  </si>
  <si>
    <t>SI01 201606-193-6</t>
  </si>
  <si>
    <t>127GS8U2QDGBQ50C</t>
  </si>
  <si>
    <t>RACUN 2016-06-236</t>
  </si>
  <si>
    <t>SI01 201606-236-3</t>
  </si>
  <si>
    <t>127GS8U2QDGBQ50J</t>
  </si>
  <si>
    <t>SI01 201606-245-2</t>
  </si>
  <si>
    <t>127GS8U2QDGBQ50N</t>
  </si>
  <si>
    <t>SI01 201606-241-0</t>
  </si>
  <si>
    <t>127GS8U2QDGBQ50U</t>
  </si>
  <si>
    <t>SI01 201606-128-6</t>
  </si>
  <si>
    <t>127GS8U2QDGBQ510</t>
  </si>
  <si>
    <t>00 03012017</t>
  </si>
  <si>
    <t>Odsek</t>
  </si>
  <si>
    <t>MAJA</t>
  </si>
  <si>
    <t>MŠ</t>
  </si>
  <si>
    <t>Sponzorji, donacije</t>
  </si>
  <si>
    <t>ERV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</si>
</sst>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25">
    <xf numFmtId="0" fontId="0" fillId="0" borderId="0" xfId="0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49" fontId="16" fillId="0" borderId="0" xfId="0" applyNumberFormat="1" applyFont="1"/>
    <xf numFmtId="0" fontId="16" fillId="0" borderId="0" xfId="0" applyFont="1"/>
    <xf numFmtId="164" fontId="16" fillId="0" borderId="0" xfId="0" applyNumberFormat="1" applyFont="1"/>
    <xf numFmtId="0" fontId="0" fillId="0" borderId="0" xfId="0" applyFill="1" applyBorder="1"/>
    <xf numFmtId="49" fontId="0" fillId="0" borderId="0" xfId="0" applyNumberFormat="1"/>
    <xf numFmtId="164" fontId="0" fillId="0" borderId="0" xfId="0" applyNumberFormat="1"/>
    <xf numFmtId="164" fontId="8" fillId="4" borderId="0" xfId="8" applyNumberFormat="1" applyBorder="1"/>
    <xf numFmtId="164" fontId="0" fillId="0" borderId="0" xfId="0" applyNumberFormat="1" applyBorder="1"/>
    <xf numFmtId="0" fontId="0" fillId="0" borderId="0" xfId="0"/>
    <xf numFmtId="0" fontId="16" fillId="0" borderId="0" xfId="0" applyFont="1"/>
    <xf numFmtId="164" fontId="16" fillId="0" borderId="0" xfId="0" applyNumberFormat="1" applyFont="1"/>
    <xf numFmtId="4" fontId="16" fillId="0" borderId="0" xfId="0" applyNumberFormat="1" applyFont="1"/>
    <xf numFmtId="0" fontId="0" fillId="0" borderId="0" xfId="0"/>
    <xf numFmtId="164" fontId="8" fillId="4" borderId="0" xfId="8" applyNumberFormat="1"/>
    <xf numFmtId="49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16" fillId="0" borderId="0" xfId="0" applyFont="1"/>
    <xf numFmtId="164" fontId="16" fillId="0" borderId="0" xfId="0" applyNumberFormat="1" applyFont="1"/>
    <xf numFmtId="164" fontId="1" fillId="0" borderId="0" xfId="42" applyNumberFormat="1" applyFont="1"/>
    <xf numFmtId="164" fontId="7" fillId="3" borderId="0" xfId="7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5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Stanje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promet!$N$1</c:f>
              <c:strCache>
                <c:ptCount val="1"/>
                <c:pt idx="0">
                  <c:v>NOVO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promet!$B$2:$B$916</c:f>
              <c:numCache>
                <c:formatCode>m/d/yyyy</c:formatCode>
                <c:ptCount val="915"/>
                <c:pt idx="0">
                  <c:v>42738</c:v>
                </c:pt>
                <c:pt idx="1">
                  <c:v>42738</c:v>
                </c:pt>
                <c:pt idx="2">
                  <c:v>42738</c:v>
                </c:pt>
                <c:pt idx="3">
                  <c:v>42738</c:v>
                </c:pt>
                <c:pt idx="4">
                  <c:v>42738</c:v>
                </c:pt>
                <c:pt idx="5">
                  <c:v>42738</c:v>
                </c:pt>
                <c:pt idx="6">
                  <c:v>42738</c:v>
                </c:pt>
                <c:pt idx="7">
                  <c:v>42738</c:v>
                </c:pt>
                <c:pt idx="8">
                  <c:v>42738</c:v>
                </c:pt>
                <c:pt idx="9">
                  <c:v>42738</c:v>
                </c:pt>
                <c:pt idx="10">
                  <c:v>42738</c:v>
                </c:pt>
                <c:pt idx="11">
                  <c:v>42738</c:v>
                </c:pt>
                <c:pt idx="12">
                  <c:v>42739</c:v>
                </c:pt>
                <c:pt idx="13">
                  <c:v>42739</c:v>
                </c:pt>
                <c:pt idx="14">
                  <c:v>42740</c:v>
                </c:pt>
                <c:pt idx="15">
                  <c:v>42740</c:v>
                </c:pt>
                <c:pt idx="16">
                  <c:v>42741</c:v>
                </c:pt>
                <c:pt idx="17">
                  <c:v>42741</c:v>
                </c:pt>
                <c:pt idx="18">
                  <c:v>42741</c:v>
                </c:pt>
                <c:pt idx="19">
                  <c:v>42741</c:v>
                </c:pt>
                <c:pt idx="20">
                  <c:v>42744</c:v>
                </c:pt>
                <c:pt idx="21">
                  <c:v>42744</c:v>
                </c:pt>
                <c:pt idx="22">
                  <c:v>42744</c:v>
                </c:pt>
                <c:pt idx="23">
                  <c:v>42744</c:v>
                </c:pt>
                <c:pt idx="24">
                  <c:v>42744</c:v>
                </c:pt>
                <c:pt idx="25">
                  <c:v>42744</c:v>
                </c:pt>
                <c:pt idx="26">
                  <c:v>42745</c:v>
                </c:pt>
                <c:pt idx="27">
                  <c:v>42745</c:v>
                </c:pt>
                <c:pt idx="28">
                  <c:v>42745</c:v>
                </c:pt>
                <c:pt idx="29">
                  <c:v>42745</c:v>
                </c:pt>
                <c:pt idx="30">
                  <c:v>42745</c:v>
                </c:pt>
                <c:pt idx="31">
                  <c:v>42745</c:v>
                </c:pt>
                <c:pt idx="32">
                  <c:v>42745</c:v>
                </c:pt>
                <c:pt idx="33">
                  <c:v>42745</c:v>
                </c:pt>
                <c:pt idx="34">
                  <c:v>42745</c:v>
                </c:pt>
                <c:pt idx="35">
                  <c:v>42745</c:v>
                </c:pt>
                <c:pt idx="36">
                  <c:v>42745</c:v>
                </c:pt>
                <c:pt idx="37">
                  <c:v>42746</c:v>
                </c:pt>
                <c:pt idx="38">
                  <c:v>42746</c:v>
                </c:pt>
                <c:pt idx="39">
                  <c:v>42746</c:v>
                </c:pt>
                <c:pt idx="40">
                  <c:v>42746</c:v>
                </c:pt>
                <c:pt idx="41">
                  <c:v>42747</c:v>
                </c:pt>
                <c:pt idx="42">
                  <c:v>42747</c:v>
                </c:pt>
                <c:pt idx="43">
                  <c:v>42747</c:v>
                </c:pt>
                <c:pt idx="44">
                  <c:v>42751</c:v>
                </c:pt>
                <c:pt idx="45">
                  <c:v>42751</c:v>
                </c:pt>
                <c:pt idx="46">
                  <c:v>42751</c:v>
                </c:pt>
                <c:pt idx="47">
                  <c:v>42751</c:v>
                </c:pt>
                <c:pt idx="48">
                  <c:v>42751</c:v>
                </c:pt>
                <c:pt idx="49">
                  <c:v>42751</c:v>
                </c:pt>
                <c:pt idx="50">
                  <c:v>42751</c:v>
                </c:pt>
                <c:pt idx="51">
                  <c:v>42751</c:v>
                </c:pt>
                <c:pt idx="52">
                  <c:v>42751</c:v>
                </c:pt>
                <c:pt idx="53">
                  <c:v>42751</c:v>
                </c:pt>
                <c:pt idx="54">
                  <c:v>42751</c:v>
                </c:pt>
                <c:pt idx="55">
                  <c:v>42753</c:v>
                </c:pt>
                <c:pt idx="56">
                  <c:v>42753</c:v>
                </c:pt>
                <c:pt idx="57">
                  <c:v>42753</c:v>
                </c:pt>
                <c:pt idx="58">
                  <c:v>42755</c:v>
                </c:pt>
                <c:pt idx="59">
                  <c:v>42755</c:v>
                </c:pt>
                <c:pt idx="60">
                  <c:v>42758</c:v>
                </c:pt>
                <c:pt idx="61">
                  <c:v>42758</c:v>
                </c:pt>
                <c:pt idx="62">
                  <c:v>42758</c:v>
                </c:pt>
                <c:pt idx="63">
                  <c:v>42758</c:v>
                </c:pt>
                <c:pt idx="64">
                  <c:v>42758</c:v>
                </c:pt>
                <c:pt idx="65">
                  <c:v>42758</c:v>
                </c:pt>
                <c:pt idx="66">
                  <c:v>42760</c:v>
                </c:pt>
                <c:pt idx="67">
                  <c:v>42760</c:v>
                </c:pt>
                <c:pt idx="68">
                  <c:v>42760</c:v>
                </c:pt>
                <c:pt idx="69">
                  <c:v>42761</c:v>
                </c:pt>
                <c:pt idx="70">
                  <c:v>42761</c:v>
                </c:pt>
                <c:pt idx="71">
                  <c:v>42761</c:v>
                </c:pt>
                <c:pt idx="72">
                  <c:v>42761</c:v>
                </c:pt>
                <c:pt idx="73">
                  <c:v>42761</c:v>
                </c:pt>
                <c:pt idx="74">
                  <c:v>42761</c:v>
                </c:pt>
                <c:pt idx="75">
                  <c:v>42761</c:v>
                </c:pt>
                <c:pt idx="76">
                  <c:v>42765</c:v>
                </c:pt>
                <c:pt idx="77">
                  <c:v>42765</c:v>
                </c:pt>
                <c:pt idx="78">
                  <c:v>42766</c:v>
                </c:pt>
                <c:pt idx="79">
                  <c:v>42766</c:v>
                </c:pt>
                <c:pt idx="80">
                  <c:v>42766</c:v>
                </c:pt>
                <c:pt idx="81">
                  <c:v>42766</c:v>
                </c:pt>
                <c:pt idx="82">
                  <c:v>42766</c:v>
                </c:pt>
                <c:pt idx="83">
                  <c:v>42767</c:v>
                </c:pt>
                <c:pt idx="84">
                  <c:v>42766</c:v>
                </c:pt>
                <c:pt idx="85">
                  <c:v>42768</c:v>
                </c:pt>
                <c:pt idx="86">
                  <c:v>42768</c:v>
                </c:pt>
                <c:pt idx="87">
                  <c:v>42768</c:v>
                </c:pt>
                <c:pt idx="88">
                  <c:v>42769</c:v>
                </c:pt>
                <c:pt idx="89">
                  <c:v>42769</c:v>
                </c:pt>
                <c:pt idx="90">
                  <c:v>42769</c:v>
                </c:pt>
                <c:pt idx="91">
                  <c:v>42772</c:v>
                </c:pt>
                <c:pt idx="92">
                  <c:v>42772</c:v>
                </c:pt>
                <c:pt idx="93">
                  <c:v>42772</c:v>
                </c:pt>
                <c:pt idx="94">
                  <c:v>42772</c:v>
                </c:pt>
                <c:pt idx="95">
                  <c:v>42772</c:v>
                </c:pt>
                <c:pt idx="96">
                  <c:v>42772</c:v>
                </c:pt>
                <c:pt idx="97">
                  <c:v>42772</c:v>
                </c:pt>
                <c:pt idx="98">
                  <c:v>42773</c:v>
                </c:pt>
                <c:pt idx="99">
                  <c:v>42773</c:v>
                </c:pt>
                <c:pt idx="100">
                  <c:v>42773</c:v>
                </c:pt>
                <c:pt idx="101">
                  <c:v>42773</c:v>
                </c:pt>
                <c:pt idx="102">
                  <c:v>42773</c:v>
                </c:pt>
                <c:pt idx="103">
                  <c:v>42775</c:v>
                </c:pt>
                <c:pt idx="104">
                  <c:v>42775</c:v>
                </c:pt>
                <c:pt idx="105">
                  <c:v>42775</c:v>
                </c:pt>
                <c:pt idx="106">
                  <c:v>42775</c:v>
                </c:pt>
                <c:pt idx="107">
                  <c:v>42776</c:v>
                </c:pt>
                <c:pt idx="108">
                  <c:v>42776</c:v>
                </c:pt>
                <c:pt idx="109">
                  <c:v>42776</c:v>
                </c:pt>
                <c:pt idx="110">
                  <c:v>42776</c:v>
                </c:pt>
                <c:pt idx="111">
                  <c:v>42776</c:v>
                </c:pt>
                <c:pt idx="112">
                  <c:v>42776</c:v>
                </c:pt>
                <c:pt idx="113">
                  <c:v>42779</c:v>
                </c:pt>
                <c:pt idx="114">
                  <c:v>42779</c:v>
                </c:pt>
                <c:pt idx="115">
                  <c:v>42779</c:v>
                </c:pt>
                <c:pt idx="116">
                  <c:v>42779</c:v>
                </c:pt>
                <c:pt idx="117">
                  <c:v>42779</c:v>
                </c:pt>
                <c:pt idx="118">
                  <c:v>42779</c:v>
                </c:pt>
                <c:pt idx="119">
                  <c:v>42779</c:v>
                </c:pt>
                <c:pt idx="120">
                  <c:v>42779</c:v>
                </c:pt>
                <c:pt idx="121">
                  <c:v>42779</c:v>
                </c:pt>
                <c:pt idx="122">
                  <c:v>42779</c:v>
                </c:pt>
                <c:pt idx="123">
                  <c:v>42779</c:v>
                </c:pt>
                <c:pt idx="124">
                  <c:v>42780</c:v>
                </c:pt>
                <c:pt idx="125">
                  <c:v>42780</c:v>
                </c:pt>
                <c:pt idx="126">
                  <c:v>42780</c:v>
                </c:pt>
                <c:pt idx="127">
                  <c:v>42780</c:v>
                </c:pt>
                <c:pt idx="128">
                  <c:v>42780</c:v>
                </c:pt>
                <c:pt idx="129">
                  <c:v>42780</c:v>
                </c:pt>
                <c:pt idx="130">
                  <c:v>42781</c:v>
                </c:pt>
                <c:pt idx="131">
                  <c:v>42781</c:v>
                </c:pt>
                <c:pt idx="132">
                  <c:v>42781</c:v>
                </c:pt>
                <c:pt idx="133">
                  <c:v>42781</c:v>
                </c:pt>
                <c:pt idx="134">
                  <c:v>42781</c:v>
                </c:pt>
                <c:pt idx="135">
                  <c:v>42781</c:v>
                </c:pt>
                <c:pt idx="136">
                  <c:v>42782</c:v>
                </c:pt>
                <c:pt idx="137">
                  <c:v>42782</c:v>
                </c:pt>
                <c:pt idx="138">
                  <c:v>42782</c:v>
                </c:pt>
                <c:pt idx="139">
                  <c:v>42783</c:v>
                </c:pt>
                <c:pt idx="140">
                  <c:v>42786</c:v>
                </c:pt>
                <c:pt idx="141">
                  <c:v>42786</c:v>
                </c:pt>
                <c:pt idx="142">
                  <c:v>42787</c:v>
                </c:pt>
                <c:pt idx="143">
                  <c:v>42789</c:v>
                </c:pt>
                <c:pt idx="144">
                  <c:v>42789</c:v>
                </c:pt>
                <c:pt idx="145">
                  <c:v>42789</c:v>
                </c:pt>
                <c:pt idx="146">
                  <c:v>42789</c:v>
                </c:pt>
                <c:pt idx="147">
                  <c:v>42789</c:v>
                </c:pt>
                <c:pt idx="148">
                  <c:v>42789</c:v>
                </c:pt>
                <c:pt idx="149">
                  <c:v>42794</c:v>
                </c:pt>
                <c:pt idx="150">
                  <c:v>42794</c:v>
                </c:pt>
                <c:pt idx="151">
                  <c:v>42794</c:v>
                </c:pt>
                <c:pt idx="152">
                  <c:v>42794</c:v>
                </c:pt>
                <c:pt idx="153">
                  <c:v>42794</c:v>
                </c:pt>
                <c:pt idx="154">
                  <c:v>42795</c:v>
                </c:pt>
                <c:pt idx="155">
                  <c:v>42794</c:v>
                </c:pt>
                <c:pt idx="156">
                  <c:v>42796</c:v>
                </c:pt>
                <c:pt idx="157">
                  <c:v>42796</c:v>
                </c:pt>
                <c:pt idx="158">
                  <c:v>42796</c:v>
                </c:pt>
                <c:pt idx="159">
                  <c:v>42796</c:v>
                </c:pt>
                <c:pt idx="160">
                  <c:v>42796</c:v>
                </c:pt>
                <c:pt idx="161">
                  <c:v>42796</c:v>
                </c:pt>
                <c:pt idx="162">
                  <c:v>42796</c:v>
                </c:pt>
                <c:pt idx="163">
                  <c:v>42796</c:v>
                </c:pt>
                <c:pt idx="164">
                  <c:v>42796</c:v>
                </c:pt>
                <c:pt idx="165">
                  <c:v>42796</c:v>
                </c:pt>
                <c:pt idx="166">
                  <c:v>42796</c:v>
                </c:pt>
                <c:pt idx="167">
                  <c:v>42797</c:v>
                </c:pt>
                <c:pt idx="168">
                  <c:v>42797</c:v>
                </c:pt>
                <c:pt idx="169">
                  <c:v>42797</c:v>
                </c:pt>
                <c:pt idx="170">
                  <c:v>42797</c:v>
                </c:pt>
                <c:pt idx="171">
                  <c:v>42801</c:v>
                </c:pt>
                <c:pt idx="172">
                  <c:v>42801</c:v>
                </c:pt>
                <c:pt idx="173">
                  <c:v>42802</c:v>
                </c:pt>
                <c:pt idx="174">
                  <c:v>42804</c:v>
                </c:pt>
                <c:pt idx="175">
                  <c:v>42804</c:v>
                </c:pt>
                <c:pt idx="176">
                  <c:v>42804</c:v>
                </c:pt>
                <c:pt idx="177">
                  <c:v>42804</c:v>
                </c:pt>
                <c:pt idx="178">
                  <c:v>42807</c:v>
                </c:pt>
                <c:pt idx="179">
                  <c:v>42807</c:v>
                </c:pt>
                <c:pt idx="180">
                  <c:v>42807</c:v>
                </c:pt>
                <c:pt idx="181">
                  <c:v>42808</c:v>
                </c:pt>
                <c:pt idx="182">
                  <c:v>42808</c:v>
                </c:pt>
                <c:pt idx="183">
                  <c:v>42808</c:v>
                </c:pt>
                <c:pt idx="184">
                  <c:v>42809</c:v>
                </c:pt>
                <c:pt idx="185">
                  <c:v>42809</c:v>
                </c:pt>
                <c:pt idx="186">
                  <c:v>42809</c:v>
                </c:pt>
                <c:pt idx="187">
                  <c:v>42809</c:v>
                </c:pt>
                <c:pt idx="188">
                  <c:v>42809</c:v>
                </c:pt>
                <c:pt idx="189">
                  <c:v>42809</c:v>
                </c:pt>
                <c:pt idx="190">
                  <c:v>42809</c:v>
                </c:pt>
                <c:pt idx="191">
                  <c:v>42809</c:v>
                </c:pt>
                <c:pt idx="192">
                  <c:v>42810</c:v>
                </c:pt>
                <c:pt idx="193">
                  <c:v>42810</c:v>
                </c:pt>
                <c:pt idx="194">
                  <c:v>42810</c:v>
                </c:pt>
                <c:pt idx="195">
                  <c:v>42810</c:v>
                </c:pt>
                <c:pt idx="196">
                  <c:v>42811</c:v>
                </c:pt>
                <c:pt idx="197">
                  <c:v>42814</c:v>
                </c:pt>
                <c:pt idx="198">
                  <c:v>42814</c:v>
                </c:pt>
                <c:pt idx="199">
                  <c:v>42814</c:v>
                </c:pt>
                <c:pt idx="200">
                  <c:v>42814</c:v>
                </c:pt>
                <c:pt idx="201">
                  <c:v>42814</c:v>
                </c:pt>
                <c:pt idx="202">
                  <c:v>42814</c:v>
                </c:pt>
                <c:pt idx="203">
                  <c:v>42815</c:v>
                </c:pt>
                <c:pt idx="204">
                  <c:v>42815</c:v>
                </c:pt>
                <c:pt idx="205">
                  <c:v>42815</c:v>
                </c:pt>
                <c:pt idx="206">
                  <c:v>42816</c:v>
                </c:pt>
                <c:pt idx="207">
                  <c:v>42816</c:v>
                </c:pt>
                <c:pt idx="208">
                  <c:v>42816</c:v>
                </c:pt>
                <c:pt idx="209">
                  <c:v>42816</c:v>
                </c:pt>
                <c:pt idx="210">
                  <c:v>42817</c:v>
                </c:pt>
                <c:pt idx="211">
                  <c:v>42817</c:v>
                </c:pt>
                <c:pt idx="212">
                  <c:v>42817</c:v>
                </c:pt>
                <c:pt idx="213">
                  <c:v>42821</c:v>
                </c:pt>
                <c:pt idx="214">
                  <c:v>42821</c:v>
                </c:pt>
                <c:pt idx="215">
                  <c:v>42821</c:v>
                </c:pt>
                <c:pt idx="216">
                  <c:v>42822</c:v>
                </c:pt>
                <c:pt idx="217">
                  <c:v>42822</c:v>
                </c:pt>
                <c:pt idx="218">
                  <c:v>42822</c:v>
                </c:pt>
                <c:pt idx="219">
                  <c:v>42822</c:v>
                </c:pt>
                <c:pt idx="220">
                  <c:v>42822</c:v>
                </c:pt>
                <c:pt idx="221">
                  <c:v>42822</c:v>
                </c:pt>
                <c:pt idx="222">
                  <c:v>42822</c:v>
                </c:pt>
                <c:pt idx="223">
                  <c:v>42822</c:v>
                </c:pt>
                <c:pt idx="224">
                  <c:v>42822</c:v>
                </c:pt>
                <c:pt idx="225">
                  <c:v>42822</c:v>
                </c:pt>
                <c:pt idx="226">
                  <c:v>42822</c:v>
                </c:pt>
                <c:pt idx="227">
                  <c:v>42822</c:v>
                </c:pt>
                <c:pt idx="228">
                  <c:v>42822</c:v>
                </c:pt>
                <c:pt idx="229">
                  <c:v>42822</c:v>
                </c:pt>
                <c:pt idx="230">
                  <c:v>42822</c:v>
                </c:pt>
                <c:pt idx="231">
                  <c:v>42822</c:v>
                </c:pt>
                <c:pt idx="232">
                  <c:v>42822</c:v>
                </c:pt>
                <c:pt idx="233">
                  <c:v>42822</c:v>
                </c:pt>
                <c:pt idx="234">
                  <c:v>42822</c:v>
                </c:pt>
                <c:pt idx="235">
                  <c:v>42823</c:v>
                </c:pt>
                <c:pt idx="236">
                  <c:v>42823</c:v>
                </c:pt>
                <c:pt idx="237">
                  <c:v>42823</c:v>
                </c:pt>
                <c:pt idx="238">
                  <c:v>42824</c:v>
                </c:pt>
                <c:pt idx="239">
                  <c:v>42824</c:v>
                </c:pt>
                <c:pt idx="240">
                  <c:v>42824</c:v>
                </c:pt>
                <c:pt idx="241">
                  <c:v>42825</c:v>
                </c:pt>
                <c:pt idx="242">
                  <c:v>42825</c:v>
                </c:pt>
                <c:pt idx="243">
                  <c:v>42826</c:v>
                </c:pt>
                <c:pt idx="244">
                  <c:v>42829</c:v>
                </c:pt>
                <c:pt idx="245">
                  <c:v>42831</c:v>
                </c:pt>
                <c:pt idx="246">
                  <c:v>42831</c:v>
                </c:pt>
                <c:pt idx="247">
                  <c:v>42831</c:v>
                </c:pt>
                <c:pt idx="248">
                  <c:v>42831</c:v>
                </c:pt>
                <c:pt idx="249">
                  <c:v>42832</c:v>
                </c:pt>
                <c:pt idx="250">
                  <c:v>42832</c:v>
                </c:pt>
                <c:pt idx="251">
                  <c:v>42835</c:v>
                </c:pt>
                <c:pt idx="252">
                  <c:v>42836</c:v>
                </c:pt>
                <c:pt idx="253">
                  <c:v>42837</c:v>
                </c:pt>
                <c:pt idx="254">
                  <c:v>42838</c:v>
                </c:pt>
                <c:pt idx="255">
                  <c:v>42838</c:v>
                </c:pt>
                <c:pt idx="256">
                  <c:v>42838</c:v>
                </c:pt>
                <c:pt idx="257">
                  <c:v>42839</c:v>
                </c:pt>
                <c:pt idx="258">
                  <c:v>42839</c:v>
                </c:pt>
                <c:pt idx="259">
                  <c:v>42839</c:v>
                </c:pt>
                <c:pt idx="260">
                  <c:v>42839</c:v>
                </c:pt>
                <c:pt idx="261">
                  <c:v>42843</c:v>
                </c:pt>
                <c:pt idx="262">
                  <c:v>42843</c:v>
                </c:pt>
                <c:pt idx="263">
                  <c:v>42843</c:v>
                </c:pt>
                <c:pt idx="264">
                  <c:v>42843</c:v>
                </c:pt>
                <c:pt idx="265">
                  <c:v>42843</c:v>
                </c:pt>
                <c:pt idx="266">
                  <c:v>42843</c:v>
                </c:pt>
                <c:pt idx="267">
                  <c:v>42843</c:v>
                </c:pt>
                <c:pt idx="268">
                  <c:v>42843</c:v>
                </c:pt>
                <c:pt idx="269">
                  <c:v>42843</c:v>
                </c:pt>
                <c:pt idx="270">
                  <c:v>42843</c:v>
                </c:pt>
                <c:pt idx="271">
                  <c:v>42843</c:v>
                </c:pt>
                <c:pt idx="272">
                  <c:v>42843</c:v>
                </c:pt>
                <c:pt idx="273">
                  <c:v>42843</c:v>
                </c:pt>
                <c:pt idx="274">
                  <c:v>42843</c:v>
                </c:pt>
                <c:pt idx="275">
                  <c:v>42844</c:v>
                </c:pt>
                <c:pt idx="276">
                  <c:v>42844</c:v>
                </c:pt>
                <c:pt idx="277">
                  <c:v>42844</c:v>
                </c:pt>
                <c:pt idx="278">
                  <c:v>42844</c:v>
                </c:pt>
                <c:pt idx="279">
                  <c:v>42845</c:v>
                </c:pt>
                <c:pt idx="280">
                  <c:v>42845</c:v>
                </c:pt>
                <c:pt idx="281">
                  <c:v>42845</c:v>
                </c:pt>
                <c:pt idx="282">
                  <c:v>42845</c:v>
                </c:pt>
                <c:pt idx="283">
                  <c:v>42845</c:v>
                </c:pt>
                <c:pt idx="284">
                  <c:v>42846</c:v>
                </c:pt>
                <c:pt idx="285">
                  <c:v>42846</c:v>
                </c:pt>
                <c:pt idx="286">
                  <c:v>42846</c:v>
                </c:pt>
                <c:pt idx="287">
                  <c:v>42846</c:v>
                </c:pt>
                <c:pt idx="288">
                  <c:v>42846</c:v>
                </c:pt>
                <c:pt idx="289">
                  <c:v>42846</c:v>
                </c:pt>
                <c:pt idx="290">
                  <c:v>42849</c:v>
                </c:pt>
                <c:pt idx="291">
                  <c:v>42850</c:v>
                </c:pt>
                <c:pt idx="292">
                  <c:v>42850</c:v>
                </c:pt>
                <c:pt idx="293">
                  <c:v>42851</c:v>
                </c:pt>
                <c:pt idx="294">
                  <c:v>42851</c:v>
                </c:pt>
                <c:pt idx="295">
                  <c:v>42851</c:v>
                </c:pt>
                <c:pt idx="296">
                  <c:v>42851</c:v>
                </c:pt>
                <c:pt idx="297">
                  <c:v>42853</c:v>
                </c:pt>
                <c:pt idx="298">
                  <c:v>42855</c:v>
                </c:pt>
                <c:pt idx="299">
                  <c:v>42855</c:v>
                </c:pt>
                <c:pt idx="300">
                  <c:v>42856</c:v>
                </c:pt>
                <c:pt idx="301">
                  <c:v>42853</c:v>
                </c:pt>
                <c:pt idx="302">
                  <c:v>42858</c:v>
                </c:pt>
                <c:pt idx="303">
                  <c:v>42859</c:v>
                </c:pt>
                <c:pt idx="304">
                  <c:v>42859</c:v>
                </c:pt>
                <c:pt idx="305">
                  <c:v>42859</c:v>
                </c:pt>
                <c:pt idx="306">
                  <c:v>42859</c:v>
                </c:pt>
                <c:pt idx="307">
                  <c:v>42859</c:v>
                </c:pt>
                <c:pt idx="308">
                  <c:v>42859</c:v>
                </c:pt>
                <c:pt idx="309">
                  <c:v>42859</c:v>
                </c:pt>
                <c:pt idx="310">
                  <c:v>42859</c:v>
                </c:pt>
                <c:pt idx="311">
                  <c:v>42859</c:v>
                </c:pt>
                <c:pt idx="312">
                  <c:v>42859</c:v>
                </c:pt>
                <c:pt idx="313">
                  <c:v>42859</c:v>
                </c:pt>
                <c:pt idx="314">
                  <c:v>42860</c:v>
                </c:pt>
                <c:pt idx="315">
                  <c:v>42863</c:v>
                </c:pt>
                <c:pt idx="316">
                  <c:v>42863</c:v>
                </c:pt>
                <c:pt idx="317">
                  <c:v>42863</c:v>
                </c:pt>
                <c:pt idx="318">
                  <c:v>42863</c:v>
                </c:pt>
                <c:pt idx="319">
                  <c:v>42863</c:v>
                </c:pt>
                <c:pt idx="320">
                  <c:v>42863</c:v>
                </c:pt>
                <c:pt idx="321">
                  <c:v>42863</c:v>
                </c:pt>
                <c:pt idx="322">
                  <c:v>42864</c:v>
                </c:pt>
                <c:pt idx="323">
                  <c:v>42865</c:v>
                </c:pt>
                <c:pt idx="324">
                  <c:v>42865</c:v>
                </c:pt>
                <c:pt idx="325">
                  <c:v>42866</c:v>
                </c:pt>
                <c:pt idx="326">
                  <c:v>42867</c:v>
                </c:pt>
                <c:pt idx="327">
                  <c:v>42867</c:v>
                </c:pt>
                <c:pt idx="328">
                  <c:v>42867</c:v>
                </c:pt>
                <c:pt idx="329">
                  <c:v>42871</c:v>
                </c:pt>
                <c:pt idx="330">
                  <c:v>42871</c:v>
                </c:pt>
                <c:pt idx="331">
                  <c:v>42871</c:v>
                </c:pt>
                <c:pt idx="332">
                  <c:v>42871</c:v>
                </c:pt>
                <c:pt idx="333">
                  <c:v>42871</c:v>
                </c:pt>
                <c:pt idx="334">
                  <c:v>42871</c:v>
                </c:pt>
                <c:pt idx="335">
                  <c:v>42871</c:v>
                </c:pt>
                <c:pt idx="336">
                  <c:v>42871</c:v>
                </c:pt>
                <c:pt idx="337">
                  <c:v>42871</c:v>
                </c:pt>
                <c:pt idx="338">
                  <c:v>42871</c:v>
                </c:pt>
                <c:pt idx="339">
                  <c:v>42872</c:v>
                </c:pt>
                <c:pt idx="340">
                  <c:v>42872</c:v>
                </c:pt>
                <c:pt idx="341">
                  <c:v>42872</c:v>
                </c:pt>
                <c:pt idx="342">
                  <c:v>42872</c:v>
                </c:pt>
                <c:pt idx="343">
                  <c:v>42872</c:v>
                </c:pt>
                <c:pt idx="344">
                  <c:v>42872</c:v>
                </c:pt>
                <c:pt idx="345">
                  <c:v>42872</c:v>
                </c:pt>
                <c:pt idx="346">
                  <c:v>42872</c:v>
                </c:pt>
                <c:pt idx="347">
                  <c:v>42872</c:v>
                </c:pt>
                <c:pt idx="348">
                  <c:v>42872</c:v>
                </c:pt>
                <c:pt idx="349">
                  <c:v>42873</c:v>
                </c:pt>
                <c:pt idx="350">
                  <c:v>42873</c:v>
                </c:pt>
                <c:pt idx="351">
                  <c:v>42873</c:v>
                </c:pt>
                <c:pt idx="352">
                  <c:v>42873</c:v>
                </c:pt>
                <c:pt idx="353">
                  <c:v>42873</c:v>
                </c:pt>
                <c:pt idx="354">
                  <c:v>42873</c:v>
                </c:pt>
                <c:pt idx="355">
                  <c:v>42874</c:v>
                </c:pt>
                <c:pt idx="356">
                  <c:v>42874</c:v>
                </c:pt>
                <c:pt idx="357">
                  <c:v>42874</c:v>
                </c:pt>
                <c:pt idx="358">
                  <c:v>42874</c:v>
                </c:pt>
                <c:pt idx="359">
                  <c:v>42874</c:v>
                </c:pt>
                <c:pt idx="360">
                  <c:v>42874</c:v>
                </c:pt>
                <c:pt idx="361">
                  <c:v>42874</c:v>
                </c:pt>
                <c:pt idx="362">
                  <c:v>42874</c:v>
                </c:pt>
                <c:pt idx="363">
                  <c:v>42877</c:v>
                </c:pt>
                <c:pt idx="364">
                  <c:v>42877</c:v>
                </c:pt>
                <c:pt idx="365">
                  <c:v>42878</c:v>
                </c:pt>
                <c:pt idx="366">
                  <c:v>42878</c:v>
                </c:pt>
                <c:pt idx="367">
                  <c:v>42878</c:v>
                </c:pt>
                <c:pt idx="368">
                  <c:v>42880</c:v>
                </c:pt>
                <c:pt idx="369">
                  <c:v>42880</c:v>
                </c:pt>
                <c:pt idx="370">
                  <c:v>42880</c:v>
                </c:pt>
                <c:pt idx="371">
                  <c:v>42880</c:v>
                </c:pt>
                <c:pt idx="372">
                  <c:v>42880</c:v>
                </c:pt>
                <c:pt idx="373">
                  <c:v>42881</c:v>
                </c:pt>
                <c:pt idx="374">
                  <c:v>42881</c:v>
                </c:pt>
                <c:pt idx="375">
                  <c:v>42881</c:v>
                </c:pt>
                <c:pt idx="376">
                  <c:v>42881</c:v>
                </c:pt>
                <c:pt idx="377">
                  <c:v>42881</c:v>
                </c:pt>
                <c:pt idx="378">
                  <c:v>42881</c:v>
                </c:pt>
                <c:pt idx="379">
                  <c:v>42881</c:v>
                </c:pt>
                <c:pt idx="380">
                  <c:v>42881</c:v>
                </c:pt>
                <c:pt idx="381">
                  <c:v>42881</c:v>
                </c:pt>
                <c:pt idx="382">
                  <c:v>42881</c:v>
                </c:pt>
                <c:pt idx="383">
                  <c:v>42881</c:v>
                </c:pt>
                <c:pt idx="384">
                  <c:v>42881</c:v>
                </c:pt>
                <c:pt idx="385">
                  <c:v>42881</c:v>
                </c:pt>
                <c:pt idx="386">
                  <c:v>42884</c:v>
                </c:pt>
                <c:pt idx="387">
                  <c:v>42884</c:v>
                </c:pt>
                <c:pt idx="388">
                  <c:v>42884</c:v>
                </c:pt>
                <c:pt idx="389">
                  <c:v>42884</c:v>
                </c:pt>
                <c:pt idx="390">
                  <c:v>42884</c:v>
                </c:pt>
                <c:pt idx="391">
                  <c:v>42884</c:v>
                </c:pt>
                <c:pt idx="392">
                  <c:v>42884</c:v>
                </c:pt>
                <c:pt idx="393">
                  <c:v>42885</c:v>
                </c:pt>
                <c:pt idx="394">
                  <c:v>42885</c:v>
                </c:pt>
                <c:pt idx="395">
                  <c:v>42885</c:v>
                </c:pt>
                <c:pt idx="396">
                  <c:v>42886</c:v>
                </c:pt>
                <c:pt idx="397">
                  <c:v>42886</c:v>
                </c:pt>
                <c:pt idx="398">
                  <c:v>42886</c:v>
                </c:pt>
                <c:pt idx="399">
                  <c:v>42886</c:v>
                </c:pt>
                <c:pt idx="400">
                  <c:v>42887</c:v>
                </c:pt>
                <c:pt idx="401">
                  <c:v>42887</c:v>
                </c:pt>
                <c:pt idx="402">
                  <c:v>42887</c:v>
                </c:pt>
                <c:pt idx="403">
                  <c:v>42887</c:v>
                </c:pt>
                <c:pt idx="404">
                  <c:v>42888</c:v>
                </c:pt>
                <c:pt idx="405">
                  <c:v>42888</c:v>
                </c:pt>
                <c:pt idx="406">
                  <c:v>42888</c:v>
                </c:pt>
                <c:pt idx="407">
                  <c:v>42888</c:v>
                </c:pt>
                <c:pt idx="408">
                  <c:v>42888</c:v>
                </c:pt>
                <c:pt idx="409">
                  <c:v>42888</c:v>
                </c:pt>
                <c:pt idx="410">
                  <c:v>42888</c:v>
                </c:pt>
                <c:pt idx="411">
                  <c:v>42888</c:v>
                </c:pt>
                <c:pt idx="412">
                  <c:v>42888</c:v>
                </c:pt>
                <c:pt idx="413">
                  <c:v>42888</c:v>
                </c:pt>
                <c:pt idx="414">
                  <c:v>42891</c:v>
                </c:pt>
                <c:pt idx="415">
                  <c:v>42891</c:v>
                </c:pt>
                <c:pt idx="416">
                  <c:v>42891</c:v>
                </c:pt>
                <c:pt idx="417">
                  <c:v>42891</c:v>
                </c:pt>
                <c:pt idx="418">
                  <c:v>42892</c:v>
                </c:pt>
                <c:pt idx="419">
                  <c:v>42892</c:v>
                </c:pt>
                <c:pt idx="420">
                  <c:v>42894</c:v>
                </c:pt>
                <c:pt idx="421">
                  <c:v>42894</c:v>
                </c:pt>
                <c:pt idx="422">
                  <c:v>42894</c:v>
                </c:pt>
                <c:pt idx="423">
                  <c:v>42894</c:v>
                </c:pt>
                <c:pt idx="424">
                  <c:v>42895</c:v>
                </c:pt>
                <c:pt idx="425">
                  <c:v>42895</c:v>
                </c:pt>
                <c:pt idx="426">
                  <c:v>42898</c:v>
                </c:pt>
                <c:pt idx="427">
                  <c:v>42898</c:v>
                </c:pt>
                <c:pt idx="428">
                  <c:v>42901</c:v>
                </c:pt>
                <c:pt idx="429">
                  <c:v>42901</c:v>
                </c:pt>
                <c:pt idx="430">
                  <c:v>42901</c:v>
                </c:pt>
                <c:pt idx="431">
                  <c:v>42901</c:v>
                </c:pt>
                <c:pt idx="432">
                  <c:v>42901</c:v>
                </c:pt>
                <c:pt idx="433">
                  <c:v>42901</c:v>
                </c:pt>
                <c:pt idx="434">
                  <c:v>42901</c:v>
                </c:pt>
                <c:pt idx="435">
                  <c:v>42901</c:v>
                </c:pt>
                <c:pt idx="436">
                  <c:v>42901</c:v>
                </c:pt>
                <c:pt idx="437">
                  <c:v>42901</c:v>
                </c:pt>
                <c:pt idx="438">
                  <c:v>42901</c:v>
                </c:pt>
                <c:pt idx="439">
                  <c:v>42901</c:v>
                </c:pt>
                <c:pt idx="440">
                  <c:v>42901</c:v>
                </c:pt>
                <c:pt idx="441">
                  <c:v>42901</c:v>
                </c:pt>
                <c:pt idx="442">
                  <c:v>42901</c:v>
                </c:pt>
                <c:pt idx="443">
                  <c:v>42901</c:v>
                </c:pt>
                <c:pt idx="444">
                  <c:v>42901</c:v>
                </c:pt>
                <c:pt idx="445">
                  <c:v>42902</c:v>
                </c:pt>
                <c:pt idx="446">
                  <c:v>42902</c:v>
                </c:pt>
                <c:pt idx="447">
                  <c:v>42902</c:v>
                </c:pt>
                <c:pt idx="448">
                  <c:v>42902</c:v>
                </c:pt>
                <c:pt idx="449">
                  <c:v>42902</c:v>
                </c:pt>
                <c:pt idx="450">
                  <c:v>42905</c:v>
                </c:pt>
                <c:pt idx="451">
                  <c:v>42905</c:v>
                </c:pt>
                <c:pt idx="452">
                  <c:v>42905</c:v>
                </c:pt>
                <c:pt idx="453">
                  <c:v>42905</c:v>
                </c:pt>
                <c:pt idx="454">
                  <c:v>42905</c:v>
                </c:pt>
                <c:pt idx="455">
                  <c:v>42905</c:v>
                </c:pt>
                <c:pt idx="456">
                  <c:v>42906</c:v>
                </c:pt>
                <c:pt idx="457">
                  <c:v>42906</c:v>
                </c:pt>
                <c:pt idx="458">
                  <c:v>42907</c:v>
                </c:pt>
                <c:pt idx="459">
                  <c:v>42907</c:v>
                </c:pt>
                <c:pt idx="460">
                  <c:v>42907</c:v>
                </c:pt>
                <c:pt idx="461">
                  <c:v>42907</c:v>
                </c:pt>
                <c:pt idx="462">
                  <c:v>42907</c:v>
                </c:pt>
                <c:pt idx="463">
                  <c:v>42907</c:v>
                </c:pt>
                <c:pt idx="464">
                  <c:v>42907</c:v>
                </c:pt>
                <c:pt idx="465">
                  <c:v>42908</c:v>
                </c:pt>
                <c:pt idx="466">
                  <c:v>42908</c:v>
                </c:pt>
                <c:pt idx="467">
                  <c:v>42908</c:v>
                </c:pt>
                <c:pt idx="468">
                  <c:v>42908</c:v>
                </c:pt>
                <c:pt idx="469">
                  <c:v>42909</c:v>
                </c:pt>
                <c:pt idx="470">
                  <c:v>42909</c:v>
                </c:pt>
                <c:pt idx="471">
                  <c:v>42909</c:v>
                </c:pt>
                <c:pt idx="472">
                  <c:v>42909</c:v>
                </c:pt>
                <c:pt idx="473">
                  <c:v>42909</c:v>
                </c:pt>
                <c:pt idx="474">
                  <c:v>42909</c:v>
                </c:pt>
                <c:pt idx="475">
                  <c:v>42912</c:v>
                </c:pt>
                <c:pt idx="476">
                  <c:v>42912</c:v>
                </c:pt>
                <c:pt idx="477">
                  <c:v>42912</c:v>
                </c:pt>
                <c:pt idx="478">
                  <c:v>42912</c:v>
                </c:pt>
                <c:pt idx="479">
                  <c:v>42912</c:v>
                </c:pt>
                <c:pt idx="480">
                  <c:v>42912</c:v>
                </c:pt>
                <c:pt idx="481">
                  <c:v>42912</c:v>
                </c:pt>
                <c:pt idx="482">
                  <c:v>42912</c:v>
                </c:pt>
                <c:pt idx="483">
                  <c:v>42912</c:v>
                </c:pt>
                <c:pt idx="484">
                  <c:v>42912</c:v>
                </c:pt>
                <c:pt idx="485">
                  <c:v>42915</c:v>
                </c:pt>
                <c:pt idx="486">
                  <c:v>42915</c:v>
                </c:pt>
                <c:pt idx="487">
                  <c:v>42915</c:v>
                </c:pt>
                <c:pt idx="488">
                  <c:v>42915</c:v>
                </c:pt>
                <c:pt idx="489">
                  <c:v>42916</c:v>
                </c:pt>
                <c:pt idx="490">
                  <c:v>42916</c:v>
                </c:pt>
                <c:pt idx="491">
                  <c:v>42916</c:v>
                </c:pt>
                <c:pt idx="492">
                  <c:v>42916</c:v>
                </c:pt>
                <c:pt idx="493">
                  <c:v>42917</c:v>
                </c:pt>
                <c:pt idx="494">
                  <c:v>42916</c:v>
                </c:pt>
                <c:pt idx="495">
                  <c:v>42919</c:v>
                </c:pt>
                <c:pt idx="496">
                  <c:v>42919</c:v>
                </c:pt>
                <c:pt idx="497">
                  <c:v>42919</c:v>
                </c:pt>
                <c:pt idx="498">
                  <c:v>42920</c:v>
                </c:pt>
                <c:pt idx="499">
                  <c:v>42920</c:v>
                </c:pt>
                <c:pt idx="500">
                  <c:v>42921</c:v>
                </c:pt>
                <c:pt idx="501">
                  <c:v>42922</c:v>
                </c:pt>
                <c:pt idx="502">
                  <c:v>42922</c:v>
                </c:pt>
                <c:pt idx="503">
                  <c:v>42922</c:v>
                </c:pt>
                <c:pt idx="504">
                  <c:v>42922</c:v>
                </c:pt>
                <c:pt idx="505">
                  <c:v>42922</c:v>
                </c:pt>
                <c:pt idx="506">
                  <c:v>42922</c:v>
                </c:pt>
                <c:pt idx="507">
                  <c:v>42922</c:v>
                </c:pt>
                <c:pt idx="508">
                  <c:v>42922</c:v>
                </c:pt>
                <c:pt idx="509">
                  <c:v>42922</c:v>
                </c:pt>
                <c:pt idx="510">
                  <c:v>42922</c:v>
                </c:pt>
                <c:pt idx="511">
                  <c:v>42922</c:v>
                </c:pt>
                <c:pt idx="512">
                  <c:v>42922</c:v>
                </c:pt>
                <c:pt idx="513">
                  <c:v>42922</c:v>
                </c:pt>
                <c:pt idx="514">
                  <c:v>42922</c:v>
                </c:pt>
                <c:pt idx="515">
                  <c:v>42922</c:v>
                </c:pt>
                <c:pt idx="516">
                  <c:v>42922</c:v>
                </c:pt>
                <c:pt idx="517">
                  <c:v>42922</c:v>
                </c:pt>
                <c:pt idx="518">
                  <c:v>42923</c:v>
                </c:pt>
                <c:pt idx="519">
                  <c:v>42923</c:v>
                </c:pt>
                <c:pt idx="520">
                  <c:v>42923</c:v>
                </c:pt>
                <c:pt idx="521">
                  <c:v>42923</c:v>
                </c:pt>
                <c:pt idx="522">
                  <c:v>42926</c:v>
                </c:pt>
                <c:pt idx="523">
                  <c:v>42926</c:v>
                </c:pt>
                <c:pt idx="524">
                  <c:v>42926</c:v>
                </c:pt>
                <c:pt idx="525">
                  <c:v>42926</c:v>
                </c:pt>
                <c:pt idx="526">
                  <c:v>42926</c:v>
                </c:pt>
                <c:pt idx="527">
                  <c:v>42927</c:v>
                </c:pt>
                <c:pt idx="528">
                  <c:v>42928</c:v>
                </c:pt>
                <c:pt idx="529">
                  <c:v>42928</c:v>
                </c:pt>
                <c:pt idx="530">
                  <c:v>42928</c:v>
                </c:pt>
                <c:pt idx="531">
                  <c:v>42928</c:v>
                </c:pt>
                <c:pt idx="532">
                  <c:v>42928</c:v>
                </c:pt>
                <c:pt idx="533">
                  <c:v>42928</c:v>
                </c:pt>
                <c:pt idx="534">
                  <c:v>42928</c:v>
                </c:pt>
                <c:pt idx="535">
                  <c:v>42929</c:v>
                </c:pt>
                <c:pt idx="536">
                  <c:v>42929</c:v>
                </c:pt>
                <c:pt idx="537">
                  <c:v>42930</c:v>
                </c:pt>
                <c:pt idx="538">
                  <c:v>42930</c:v>
                </c:pt>
                <c:pt idx="539">
                  <c:v>42930</c:v>
                </c:pt>
                <c:pt idx="540">
                  <c:v>42930</c:v>
                </c:pt>
                <c:pt idx="541">
                  <c:v>42933</c:v>
                </c:pt>
                <c:pt idx="542">
                  <c:v>42933</c:v>
                </c:pt>
                <c:pt idx="543">
                  <c:v>42933</c:v>
                </c:pt>
                <c:pt idx="544">
                  <c:v>42933</c:v>
                </c:pt>
                <c:pt idx="545">
                  <c:v>42933</c:v>
                </c:pt>
                <c:pt idx="546">
                  <c:v>42934</c:v>
                </c:pt>
                <c:pt idx="547">
                  <c:v>42934</c:v>
                </c:pt>
                <c:pt idx="548">
                  <c:v>42934</c:v>
                </c:pt>
                <c:pt idx="549">
                  <c:v>42934</c:v>
                </c:pt>
                <c:pt idx="550">
                  <c:v>42934</c:v>
                </c:pt>
                <c:pt idx="551">
                  <c:v>42934</c:v>
                </c:pt>
                <c:pt idx="552">
                  <c:v>42934</c:v>
                </c:pt>
                <c:pt idx="553">
                  <c:v>42934</c:v>
                </c:pt>
                <c:pt idx="554">
                  <c:v>42935</c:v>
                </c:pt>
                <c:pt idx="555">
                  <c:v>42935</c:v>
                </c:pt>
                <c:pt idx="556">
                  <c:v>42935</c:v>
                </c:pt>
                <c:pt idx="557">
                  <c:v>42935</c:v>
                </c:pt>
                <c:pt idx="558">
                  <c:v>42935</c:v>
                </c:pt>
                <c:pt idx="559">
                  <c:v>42935</c:v>
                </c:pt>
                <c:pt idx="560">
                  <c:v>42936</c:v>
                </c:pt>
                <c:pt idx="561">
                  <c:v>42936</c:v>
                </c:pt>
                <c:pt idx="562">
                  <c:v>42937</c:v>
                </c:pt>
                <c:pt idx="563">
                  <c:v>42937</c:v>
                </c:pt>
                <c:pt idx="564">
                  <c:v>42940</c:v>
                </c:pt>
                <c:pt idx="565">
                  <c:v>42940</c:v>
                </c:pt>
                <c:pt idx="566">
                  <c:v>42940</c:v>
                </c:pt>
                <c:pt idx="567">
                  <c:v>42940</c:v>
                </c:pt>
                <c:pt idx="568">
                  <c:v>42940</c:v>
                </c:pt>
                <c:pt idx="569">
                  <c:v>42940</c:v>
                </c:pt>
                <c:pt idx="570">
                  <c:v>42940</c:v>
                </c:pt>
                <c:pt idx="571">
                  <c:v>42941</c:v>
                </c:pt>
                <c:pt idx="572">
                  <c:v>42941</c:v>
                </c:pt>
                <c:pt idx="573">
                  <c:v>42941</c:v>
                </c:pt>
                <c:pt idx="574">
                  <c:v>42941</c:v>
                </c:pt>
                <c:pt idx="575">
                  <c:v>42941</c:v>
                </c:pt>
                <c:pt idx="576">
                  <c:v>42941</c:v>
                </c:pt>
                <c:pt idx="577">
                  <c:v>42941</c:v>
                </c:pt>
                <c:pt idx="578">
                  <c:v>42941</c:v>
                </c:pt>
                <c:pt idx="579">
                  <c:v>42941</c:v>
                </c:pt>
                <c:pt idx="580">
                  <c:v>42941</c:v>
                </c:pt>
                <c:pt idx="581">
                  <c:v>42941</c:v>
                </c:pt>
                <c:pt idx="582">
                  <c:v>42942</c:v>
                </c:pt>
                <c:pt idx="583">
                  <c:v>42942</c:v>
                </c:pt>
                <c:pt idx="584">
                  <c:v>42942</c:v>
                </c:pt>
                <c:pt idx="585">
                  <c:v>42942</c:v>
                </c:pt>
                <c:pt idx="586">
                  <c:v>42942</c:v>
                </c:pt>
                <c:pt idx="587">
                  <c:v>42943</c:v>
                </c:pt>
                <c:pt idx="588">
                  <c:v>42943</c:v>
                </c:pt>
                <c:pt idx="589">
                  <c:v>42943</c:v>
                </c:pt>
                <c:pt idx="590">
                  <c:v>42943</c:v>
                </c:pt>
                <c:pt idx="591">
                  <c:v>42944</c:v>
                </c:pt>
                <c:pt idx="592">
                  <c:v>42944</c:v>
                </c:pt>
                <c:pt idx="593">
                  <c:v>42944</c:v>
                </c:pt>
                <c:pt idx="594">
                  <c:v>42944</c:v>
                </c:pt>
                <c:pt idx="595">
                  <c:v>42947</c:v>
                </c:pt>
                <c:pt idx="596">
                  <c:v>42947</c:v>
                </c:pt>
                <c:pt idx="597">
                  <c:v>42947</c:v>
                </c:pt>
                <c:pt idx="598">
                  <c:v>42947</c:v>
                </c:pt>
                <c:pt idx="599">
                  <c:v>42947</c:v>
                </c:pt>
                <c:pt idx="600">
                  <c:v>42947</c:v>
                </c:pt>
                <c:pt idx="601">
                  <c:v>42947</c:v>
                </c:pt>
                <c:pt idx="602">
                  <c:v>42947</c:v>
                </c:pt>
                <c:pt idx="603">
                  <c:v>42948</c:v>
                </c:pt>
                <c:pt idx="604">
                  <c:v>42947</c:v>
                </c:pt>
                <c:pt idx="605">
                  <c:v>42948</c:v>
                </c:pt>
                <c:pt idx="606">
                  <c:v>42948</c:v>
                </c:pt>
                <c:pt idx="607">
                  <c:v>42948</c:v>
                </c:pt>
                <c:pt idx="608">
                  <c:v>42948</c:v>
                </c:pt>
                <c:pt idx="609">
                  <c:v>42949</c:v>
                </c:pt>
                <c:pt idx="610">
                  <c:v>42949</c:v>
                </c:pt>
                <c:pt idx="611">
                  <c:v>42951</c:v>
                </c:pt>
                <c:pt idx="612">
                  <c:v>42951</c:v>
                </c:pt>
                <c:pt idx="613">
                  <c:v>42951</c:v>
                </c:pt>
                <c:pt idx="614">
                  <c:v>42951</c:v>
                </c:pt>
                <c:pt idx="615">
                  <c:v>42951</c:v>
                </c:pt>
                <c:pt idx="616">
                  <c:v>42955</c:v>
                </c:pt>
                <c:pt idx="617">
                  <c:v>42955</c:v>
                </c:pt>
                <c:pt idx="618">
                  <c:v>42955</c:v>
                </c:pt>
                <c:pt idx="619">
                  <c:v>42955</c:v>
                </c:pt>
                <c:pt idx="620">
                  <c:v>42957</c:v>
                </c:pt>
                <c:pt idx="621">
                  <c:v>42957</c:v>
                </c:pt>
                <c:pt idx="622">
                  <c:v>42957</c:v>
                </c:pt>
                <c:pt idx="623">
                  <c:v>42958</c:v>
                </c:pt>
                <c:pt idx="624">
                  <c:v>42958</c:v>
                </c:pt>
                <c:pt idx="625">
                  <c:v>42961</c:v>
                </c:pt>
                <c:pt idx="626">
                  <c:v>42961</c:v>
                </c:pt>
                <c:pt idx="627">
                  <c:v>42961</c:v>
                </c:pt>
                <c:pt idx="628">
                  <c:v>42961</c:v>
                </c:pt>
                <c:pt idx="629">
                  <c:v>42961</c:v>
                </c:pt>
                <c:pt idx="630">
                  <c:v>42964</c:v>
                </c:pt>
                <c:pt idx="631">
                  <c:v>42968</c:v>
                </c:pt>
                <c:pt idx="632">
                  <c:v>42971</c:v>
                </c:pt>
                <c:pt idx="633">
                  <c:v>42971</c:v>
                </c:pt>
                <c:pt idx="634">
                  <c:v>42971</c:v>
                </c:pt>
                <c:pt idx="635">
                  <c:v>42971</c:v>
                </c:pt>
                <c:pt idx="636">
                  <c:v>42971</c:v>
                </c:pt>
                <c:pt idx="637">
                  <c:v>42971</c:v>
                </c:pt>
                <c:pt idx="638">
                  <c:v>42971</c:v>
                </c:pt>
                <c:pt idx="639">
                  <c:v>42971</c:v>
                </c:pt>
                <c:pt idx="640">
                  <c:v>42971</c:v>
                </c:pt>
                <c:pt idx="641">
                  <c:v>42971</c:v>
                </c:pt>
                <c:pt idx="642">
                  <c:v>42971</c:v>
                </c:pt>
                <c:pt idx="643">
                  <c:v>42971</c:v>
                </c:pt>
                <c:pt idx="644">
                  <c:v>42971</c:v>
                </c:pt>
                <c:pt idx="645">
                  <c:v>42971</c:v>
                </c:pt>
                <c:pt idx="646">
                  <c:v>42971</c:v>
                </c:pt>
                <c:pt idx="647">
                  <c:v>42971</c:v>
                </c:pt>
                <c:pt idx="648">
                  <c:v>42971</c:v>
                </c:pt>
                <c:pt idx="649">
                  <c:v>42975</c:v>
                </c:pt>
                <c:pt idx="650">
                  <c:v>42975</c:v>
                </c:pt>
                <c:pt idx="651">
                  <c:v>42976</c:v>
                </c:pt>
                <c:pt idx="652">
                  <c:v>42976</c:v>
                </c:pt>
                <c:pt idx="653">
                  <c:v>42976</c:v>
                </c:pt>
                <c:pt idx="654">
                  <c:v>42978</c:v>
                </c:pt>
                <c:pt idx="655">
                  <c:v>42978</c:v>
                </c:pt>
                <c:pt idx="656">
                  <c:v>42978</c:v>
                </c:pt>
                <c:pt idx="657">
                  <c:v>42979</c:v>
                </c:pt>
                <c:pt idx="658">
                  <c:v>42982</c:v>
                </c:pt>
                <c:pt idx="659">
                  <c:v>42982</c:v>
                </c:pt>
                <c:pt idx="660">
                  <c:v>42982</c:v>
                </c:pt>
                <c:pt idx="661">
                  <c:v>42982</c:v>
                </c:pt>
                <c:pt idx="662">
                  <c:v>42982</c:v>
                </c:pt>
                <c:pt idx="663">
                  <c:v>42982</c:v>
                </c:pt>
                <c:pt idx="664">
                  <c:v>42982</c:v>
                </c:pt>
                <c:pt idx="665">
                  <c:v>42982</c:v>
                </c:pt>
                <c:pt idx="666">
                  <c:v>42982</c:v>
                </c:pt>
                <c:pt idx="667">
                  <c:v>42982</c:v>
                </c:pt>
                <c:pt idx="668">
                  <c:v>42982</c:v>
                </c:pt>
                <c:pt idx="669">
                  <c:v>42982</c:v>
                </c:pt>
                <c:pt idx="670">
                  <c:v>42982</c:v>
                </c:pt>
                <c:pt idx="671">
                  <c:v>42982</c:v>
                </c:pt>
                <c:pt idx="672">
                  <c:v>42983</c:v>
                </c:pt>
                <c:pt idx="673">
                  <c:v>42983</c:v>
                </c:pt>
                <c:pt idx="674">
                  <c:v>42983</c:v>
                </c:pt>
                <c:pt idx="675">
                  <c:v>42983</c:v>
                </c:pt>
                <c:pt idx="676">
                  <c:v>42983</c:v>
                </c:pt>
                <c:pt idx="677">
                  <c:v>42983</c:v>
                </c:pt>
                <c:pt idx="678">
                  <c:v>42983</c:v>
                </c:pt>
                <c:pt idx="679">
                  <c:v>42983</c:v>
                </c:pt>
                <c:pt idx="680">
                  <c:v>42985</c:v>
                </c:pt>
                <c:pt idx="681">
                  <c:v>42985</c:v>
                </c:pt>
                <c:pt idx="682">
                  <c:v>42985</c:v>
                </c:pt>
                <c:pt idx="683">
                  <c:v>42986</c:v>
                </c:pt>
                <c:pt idx="684">
                  <c:v>42986</c:v>
                </c:pt>
                <c:pt idx="685">
                  <c:v>42989</c:v>
                </c:pt>
                <c:pt idx="686">
                  <c:v>42989</c:v>
                </c:pt>
                <c:pt idx="687">
                  <c:v>42989</c:v>
                </c:pt>
                <c:pt idx="688">
                  <c:v>42989</c:v>
                </c:pt>
                <c:pt idx="689">
                  <c:v>42989</c:v>
                </c:pt>
                <c:pt idx="690">
                  <c:v>42989</c:v>
                </c:pt>
                <c:pt idx="691">
                  <c:v>42990</c:v>
                </c:pt>
                <c:pt idx="692">
                  <c:v>42990</c:v>
                </c:pt>
                <c:pt idx="693">
                  <c:v>42991</c:v>
                </c:pt>
                <c:pt idx="694">
                  <c:v>42992</c:v>
                </c:pt>
                <c:pt idx="695">
                  <c:v>42992</c:v>
                </c:pt>
                <c:pt idx="696">
                  <c:v>42996</c:v>
                </c:pt>
                <c:pt idx="697">
                  <c:v>42996</c:v>
                </c:pt>
                <c:pt idx="698">
                  <c:v>42997</c:v>
                </c:pt>
                <c:pt idx="699">
                  <c:v>42997</c:v>
                </c:pt>
                <c:pt idx="700">
                  <c:v>42998</c:v>
                </c:pt>
                <c:pt idx="701">
                  <c:v>42998</c:v>
                </c:pt>
                <c:pt idx="702">
                  <c:v>43005</c:v>
                </c:pt>
                <c:pt idx="703">
                  <c:v>43005</c:v>
                </c:pt>
                <c:pt idx="704">
                  <c:v>43005</c:v>
                </c:pt>
                <c:pt idx="705">
                  <c:v>43005</c:v>
                </c:pt>
                <c:pt idx="706">
                  <c:v>43005</c:v>
                </c:pt>
                <c:pt idx="707">
                  <c:v>43005</c:v>
                </c:pt>
                <c:pt idx="708">
                  <c:v>43008</c:v>
                </c:pt>
                <c:pt idx="709">
                  <c:v>43008</c:v>
                </c:pt>
                <c:pt idx="710">
                  <c:v>43009</c:v>
                </c:pt>
                <c:pt idx="711">
                  <c:v>43010</c:v>
                </c:pt>
                <c:pt idx="712">
                  <c:v>43010</c:v>
                </c:pt>
                <c:pt idx="713">
                  <c:v>43012</c:v>
                </c:pt>
                <c:pt idx="714">
                  <c:v>43012</c:v>
                </c:pt>
                <c:pt idx="715">
                  <c:v>43013</c:v>
                </c:pt>
                <c:pt idx="716">
                  <c:v>43013</c:v>
                </c:pt>
                <c:pt idx="717">
                  <c:v>43013</c:v>
                </c:pt>
                <c:pt idx="718">
                  <c:v>43013</c:v>
                </c:pt>
                <c:pt idx="719">
                  <c:v>43013</c:v>
                </c:pt>
                <c:pt idx="720">
                  <c:v>43013</c:v>
                </c:pt>
                <c:pt idx="721">
                  <c:v>43013</c:v>
                </c:pt>
                <c:pt idx="722">
                  <c:v>43018</c:v>
                </c:pt>
                <c:pt idx="723">
                  <c:v>43018</c:v>
                </c:pt>
                <c:pt idx="724">
                  <c:v>43019</c:v>
                </c:pt>
                <c:pt idx="725">
                  <c:v>43019</c:v>
                </c:pt>
                <c:pt idx="726">
                  <c:v>43019</c:v>
                </c:pt>
                <c:pt idx="727">
                  <c:v>43019</c:v>
                </c:pt>
                <c:pt idx="728">
                  <c:v>43019</c:v>
                </c:pt>
                <c:pt idx="729">
                  <c:v>43020</c:v>
                </c:pt>
                <c:pt idx="730">
                  <c:v>43020</c:v>
                </c:pt>
                <c:pt idx="731">
                  <c:v>43020</c:v>
                </c:pt>
                <c:pt idx="732">
                  <c:v>43020</c:v>
                </c:pt>
                <c:pt idx="733">
                  <c:v>43020</c:v>
                </c:pt>
                <c:pt idx="734">
                  <c:v>43020</c:v>
                </c:pt>
                <c:pt idx="735">
                  <c:v>43020</c:v>
                </c:pt>
                <c:pt idx="736">
                  <c:v>43021</c:v>
                </c:pt>
                <c:pt idx="737">
                  <c:v>43021</c:v>
                </c:pt>
                <c:pt idx="738">
                  <c:v>43021</c:v>
                </c:pt>
                <c:pt idx="739">
                  <c:v>43021</c:v>
                </c:pt>
                <c:pt idx="740">
                  <c:v>43024</c:v>
                </c:pt>
                <c:pt idx="741">
                  <c:v>43024</c:v>
                </c:pt>
                <c:pt idx="742">
                  <c:v>43024</c:v>
                </c:pt>
                <c:pt idx="743">
                  <c:v>43024</c:v>
                </c:pt>
                <c:pt idx="744">
                  <c:v>43024</c:v>
                </c:pt>
                <c:pt idx="745">
                  <c:v>43025</c:v>
                </c:pt>
                <c:pt idx="746">
                  <c:v>43025</c:v>
                </c:pt>
                <c:pt idx="747">
                  <c:v>43025</c:v>
                </c:pt>
                <c:pt idx="748">
                  <c:v>43026</c:v>
                </c:pt>
                <c:pt idx="749">
                  <c:v>43026</c:v>
                </c:pt>
                <c:pt idx="750">
                  <c:v>43026</c:v>
                </c:pt>
                <c:pt idx="751">
                  <c:v>43027</c:v>
                </c:pt>
                <c:pt idx="752">
                  <c:v>43027</c:v>
                </c:pt>
                <c:pt idx="753">
                  <c:v>43027</c:v>
                </c:pt>
                <c:pt idx="754">
                  <c:v>43027</c:v>
                </c:pt>
                <c:pt idx="755">
                  <c:v>43027</c:v>
                </c:pt>
                <c:pt idx="756">
                  <c:v>43027</c:v>
                </c:pt>
                <c:pt idx="757">
                  <c:v>43028</c:v>
                </c:pt>
                <c:pt idx="758">
                  <c:v>43031</c:v>
                </c:pt>
                <c:pt idx="759">
                  <c:v>43031</c:v>
                </c:pt>
                <c:pt idx="760">
                  <c:v>43031</c:v>
                </c:pt>
                <c:pt idx="761">
                  <c:v>43032</c:v>
                </c:pt>
                <c:pt idx="762">
                  <c:v>43032</c:v>
                </c:pt>
                <c:pt idx="763">
                  <c:v>43032</c:v>
                </c:pt>
                <c:pt idx="764">
                  <c:v>43032</c:v>
                </c:pt>
                <c:pt idx="765">
                  <c:v>43033</c:v>
                </c:pt>
                <c:pt idx="766">
                  <c:v>43033</c:v>
                </c:pt>
                <c:pt idx="767">
                  <c:v>43033</c:v>
                </c:pt>
                <c:pt idx="768">
                  <c:v>43034</c:v>
                </c:pt>
                <c:pt idx="769">
                  <c:v>43035</c:v>
                </c:pt>
                <c:pt idx="770">
                  <c:v>43035</c:v>
                </c:pt>
                <c:pt idx="771">
                  <c:v>43035</c:v>
                </c:pt>
                <c:pt idx="772">
                  <c:v>43039</c:v>
                </c:pt>
                <c:pt idx="773">
                  <c:v>43039</c:v>
                </c:pt>
                <c:pt idx="774">
                  <c:v>43040</c:v>
                </c:pt>
                <c:pt idx="775">
                  <c:v>43041</c:v>
                </c:pt>
                <c:pt idx="776">
                  <c:v>43041</c:v>
                </c:pt>
                <c:pt idx="777">
                  <c:v>43041</c:v>
                </c:pt>
                <c:pt idx="778">
                  <c:v>43041</c:v>
                </c:pt>
                <c:pt idx="779">
                  <c:v>43041</c:v>
                </c:pt>
                <c:pt idx="780">
                  <c:v>43041</c:v>
                </c:pt>
                <c:pt idx="781">
                  <c:v>43041</c:v>
                </c:pt>
                <c:pt idx="782">
                  <c:v>43041</c:v>
                </c:pt>
                <c:pt idx="783">
                  <c:v>43041</c:v>
                </c:pt>
                <c:pt idx="784">
                  <c:v>43042</c:v>
                </c:pt>
                <c:pt idx="785">
                  <c:v>43042</c:v>
                </c:pt>
                <c:pt idx="786">
                  <c:v>43045</c:v>
                </c:pt>
                <c:pt idx="787">
                  <c:v>43045</c:v>
                </c:pt>
                <c:pt idx="788">
                  <c:v>43045</c:v>
                </c:pt>
                <c:pt idx="789">
                  <c:v>43046</c:v>
                </c:pt>
                <c:pt idx="790">
                  <c:v>43046</c:v>
                </c:pt>
                <c:pt idx="791">
                  <c:v>43046</c:v>
                </c:pt>
                <c:pt idx="792">
                  <c:v>43046</c:v>
                </c:pt>
                <c:pt idx="793">
                  <c:v>43047</c:v>
                </c:pt>
                <c:pt idx="794">
                  <c:v>43048</c:v>
                </c:pt>
                <c:pt idx="795">
                  <c:v>43048</c:v>
                </c:pt>
                <c:pt idx="796">
                  <c:v>43048</c:v>
                </c:pt>
                <c:pt idx="797">
                  <c:v>43048</c:v>
                </c:pt>
                <c:pt idx="798">
                  <c:v>43048</c:v>
                </c:pt>
                <c:pt idx="799">
                  <c:v>43048</c:v>
                </c:pt>
                <c:pt idx="800">
                  <c:v>43048</c:v>
                </c:pt>
                <c:pt idx="801">
                  <c:v>43048</c:v>
                </c:pt>
                <c:pt idx="802">
                  <c:v>43048</c:v>
                </c:pt>
                <c:pt idx="803">
                  <c:v>43049</c:v>
                </c:pt>
                <c:pt idx="804">
                  <c:v>43049</c:v>
                </c:pt>
                <c:pt idx="805">
                  <c:v>43049</c:v>
                </c:pt>
                <c:pt idx="806">
                  <c:v>43049</c:v>
                </c:pt>
                <c:pt idx="807">
                  <c:v>43053</c:v>
                </c:pt>
                <c:pt idx="808">
                  <c:v>43053</c:v>
                </c:pt>
                <c:pt idx="809">
                  <c:v>43053</c:v>
                </c:pt>
                <c:pt idx="810">
                  <c:v>43053</c:v>
                </c:pt>
                <c:pt idx="811">
                  <c:v>43053</c:v>
                </c:pt>
                <c:pt idx="812">
                  <c:v>43053</c:v>
                </c:pt>
                <c:pt idx="813">
                  <c:v>43054</c:v>
                </c:pt>
                <c:pt idx="814">
                  <c:v>43054</c:v>
                </c:pt>
                <c:pt idx="815">
                  <c:v>43054</c:v>
                </c:pt>
                <c:pt idx="816">
                  <c:v>43054</c:v>
                </c:pt>
                <c:pt idx="817">
                  <c:v>43054</c:v>
                </c:pt>
                <c:pt idx="818">
                  <c:v>43054</c:v>
                </c:pt>
                <c:pt idx="819">
                  <c:v>43054</c:v>
                </c:pt>
                <c:pt idx="820">
                  <c:v>43054</c:v>
                </c:pt>
                <c:pt idx="821">
                  <c:v>43054</c:v>
                </c:pt>
                <c:pt idx="822">
                  <c:v>43054</c:v>
                </c:pt>
                <c:pt idx="823">
                  <c:v>43054</c:v>
                </c:pt>
                <c:pt idx="824">
                  <c:v>43054</c:v>
                </c:pt>
                <c:pt idx="825">
                  <c:v>43055</c:v>
                </c:pt>
                <c:pt idx="826">
                  <c:v>43055</c:v>
                </c:pt>
                <c:pt idx="827">
                  <c:v>43055</c:v>
                </c:pt>
                <c:pt idx="828">
                  <c:v>43055</c:v>
                </c:pt>
                <c:pt idx="829">
                  <c:v>43055</c:v>
                </c:pt>
                <c:pt idx="830">
                  <c:v>43055</c:v>
                </c:pt>
                <c:pt idx="831">
                  <c:v>43055</c:v>
                </c:pt>
                <c:pt idx="832">
                  <c:v>43056</c:v>
                </c:pt>
                <c:pt idx="833">
                  <c:v>43056</c:v>
                </c:pt>
                <c:pt idx="834">
                  <c:v>43056</c:v>
                </c:pt>
                <c:pt idx="835">
                  <c:v>43056</c:v>
                </c:pt>
                <c:pt idx="836">
                  <c:v>43056</c:v>
                </c:pt>
                <c:pt idx="837">
                  <c:v>43056</c:v>
                </c:pt>
                <c:pt idx="838">
                  <c:v>43056</c:v>
                </c:pt>
                <c:pt idx="839">
                  <c:v>43056</c:v>
                </c:pt>
                <c:pt idx="840">
                  <c:v>43056</c:v>
                </c:pt>
                <c:pt idx="841">
                  <c:v>43056</c:v>
                </c:pt>
                <c:pt idx="842">
                  <c:v>43059</c:v>
                </c:pt>
                <c:pt idx="843">
                  <c:v>43059</c:v>
                </c:pt>
                <c:pt idx="844">
                  <c:v>43059</c:v>
                </c:pt>
                <c:pt idx="845">
                  <c:v>43059</c:v>
                </c:pt>
                <c:pt idx="846">
                  <c:v>43059</c:v>
                </c:pt>
                <c:pt idx="847">
                  <c:v>43059</c:v>
                </c:pt>
                <c:pt idx="848">
                  <c:v>43059</c:v>
                </c:pt>
                <c:pt idx="849">
                  <c:v>43059</c:v>
                </c:pt>
                <c:pt idx="850">
                  <c:v>43059</c:v>
                </c:pt>
                <c:pt idx="851">
                  <c:v>43059</c:v>
                </c:pt>
                <c:pt idx="852">
                  <c:v>43059</c:v>
                </c:pt>
                <c:pt idx="853">
                  <c:v>43059</c:v>
                </c:pt>
                <c:pt idx="854">
                  <c:v>43059</c:v>
                </c:pt>
                <c:pt idx="855">
                  <c:v>43059</c:v>
                </c:pt>
                <c:pt idx="856">
                  <c:v>43059</c:v>
                </c:pt>
                <c:pt idx="857">
                  <c:v>43059</c:v>
                </c:pt>
                <c:pt idx="858">
                  <c:v>43059</c:v>
                </c:pt>
                <c:pt idx="859">
                  <c:v>43060</c:v>
                </c:pt>
                <c:pt idx="860">
                  <c:v>43060</c:v>
                </c:pt>
                <c:pt idx="861">
                  <c:v>43060</c:v>
                </c:pt>
                <c:pt idx="862">
                  <c:v>43061</c:v>
                </c:pt>
                <c:pt idx="863">
                  <c:v>43061</c:v>
                </c:pt>
                <c:pt idx="864">
                  <c:v>43061</c:v>
                </c:pt>
                <c:pt idx="865">
                  <c:v>43061</c:v>
                </c:pt>
                <c:pt idx="866">
                  <c:v>43061</c:v>
                </c:pt>
                <c:pt idx="867">
                  <c:v>43062</c:v>
                </c:pt>
                <c:pt idx="868">
                  <c:v>43062</c:v>
                </c:pt>
                <c:pt idx="869">
                  <c:v>43062</c:v>
                </c:pt>
                <c:pt idx="870">
                  <c:v>43062</c:v>
                </c:pt>
                <c:pt idx="871">
                  <c:v>43062</c:v>
                </c:pt>
                <c:pt idx="872">
                  <c:v>43062</c:v>
                </c:pt>
                <c:pt idx="873">
                  <c:v>43062</c:v>
                </c:pt>
                <c:pt idx="874">
                  <c:v>43062</c:v>
                </c:pt>
                <c:pt idx="875">
                  <c:v>43062</c:v>
                </c:pt>
                <c:pt idx="876">
                  <c:v>43063</c:v>
                </c:pt>
                <c:pt idx="877">
                  <c:v>43063</c:v>
                </c:pt>
                <c:pt idx="878">
                  <c:v>43063</c:v>
                </c:pt>
                <c:pt idx="879">
                  <c:v>43063</c:v>
                </c:pt>
                <c:pt idx="880">
                  <c:v>43063</c:v>
                </c:pt>
                <c:pt idx="881">
                  <c:v>43063</c:v>
                </c:pt>
                <c:pt idx="882">
                  <c:v>43063</c:v>
                </c:pt>
                <c:pt idx="883">
                  <c:v>43063</c:v>
                </c:pt>
                <c:pt idx="884">
                  <c:v>43066</c:v>
                </c:pt>
                <c:pt idx="885">
                  <c:v>43066</c:v>
                </c:pt>
                <c:pt idx="886">
                  <c:v>43066</c:v>
                </c:pt>
                <c:pt idx="887">
                  <c:v>43066</c:v>
                </c:pt>
                <c:pt idx="888">
                  <c:v>43066</c:v>
                </c:pt>
                <c:pt idx="889">
                  <c:v>43066</c:v>
                </c:pt>
                <c:pt idx="890">
                  <c:v>43066</c:v>
                </c:pt>
                <c:pt idx="891">
                  <c:v>43067</c:v>
                </c:pt>
                <c:pt idx="892">
                  <c:v>43067</c:v>
                </c:pt>
                <c:pt idx="893">
                  <c:v>43068</c:v>
                </c:pt>
                <c:pt idx="894">
                  <c:v>43068</c:v>
                </c:pt>
                <c:pt idx="895">
                  <c:v>43069</c:v>
                </c:pt>
                <c:pt idx="896">
                  <c:v>43069</c:v>
                </c:pt>
                <c:pt idx="897">
                  <c:v>43069</c:v>
                </c:pt>
                <c:pt idx="898">
                  <c:v>43070</c:v>
                </c:pt>
                <c:pt idx="899">
                  <c:v>43070</c:v>
                </c:pt>
                <c:pt idx="900">
                  <c:v>43070</c:v>
                </c:pt>
                <c:pt idx="901">
                  <c:v>43070</c:v>
                </c:pt>
                <c:pt idx="902">
                  <c:v>43073</c:v>
                </c:pt>
                <c:pt idx="903">
                  <c:v>43073</c:v>
                </c:pt>
                <c:pt idx="904">
                  <c:v>43073</c:v>
                </c:pt>
                <c:pt idx="905">
                  <c:v>43073</c:v>
                </c:pt>
                <c:pt idx="906">
                  <c:v>43073</c:v>
                </c:pt>
                <c:pt idx="907">
                  <c:v>43073</c:v>
                </c:pt>
                <c:pt idx="908">
                  <c:v>43073</c:v>
                </c:pt>
                <c:pt idx="909">
                  <c:v>43073</c:v>
                </c:pt>
                <c:pt idx="910">
                  <c:v>43075</c:v>
                </c:pt>
                <c:pt idx="911">
                  <c:v>43075</c:v>
                </c:pt>
                <c:pt idx="912">
                  <c:v>43075</c:v>
                </c:pt>
                <c:pt idx="913">
                  <c:v>43075</c:v>
                </c:pt>
                <c:pt idx="914">
                  <c:v>43076</c:v>
                </c:pt>
              </c:numCache>
            </c:numRef>
          </c:cat>
          <c:val>
            <c:numRef>
              <c:f>promet!$N$2:$N$916</c:f>
              <c:numCache>
                <c:formatCode>#,##0.00\ "€"</c:formatCode>
                <c:ptCount val="915"/>
                <c:pt idx="0">
                  <c:v>5701.37</c:v>
                </c:pt>
                <c:pt idx="1">
                  <c:v>5741.37</c:v>
                </c:pt>
                <c:pt idx="2">
                  <c:v>5791.37</c:v>
                </c:pt>
                <c:pt idx="3">
                  <c:v>5818.37</c:v>
                </c:pt>
                <c:pt idx="4">
                  <c:v>5863.37</c:v>
                </c:pt>
                <c:pt idx="5">
                  <c:v>5890.37</c:v>
                </c:pt>
                <c:pt idx="6">
                  <c:v>5910.37</c:v>
                </c:pt>
                <c:pt idx="7">
                  <c:v>5930.37</c:v>
                </c:pt>
                <c:pt idx="8">
                  <c:v>5975.37</c:v>
                </c:pt>
                <c:pt idx="9">
                  <c:v>6005.37</c:v>
                </c:pt>
                <c:pt idx="10">
                  <c:v>6345.37</c:v>
                </c:pt>
                <c:pt idx="11">
                  <c:v>6344.29</c:v>
                </c:pt>
                <c:pt idx="12">
                  <c:v>6371.29</c:v>
                </c:pt>
                <c:pt idx="13">
                  <c:v>6371.17</c:v>
                </c:pt>
                <c:pt idx="14">
                  <c:v>6391.17</c:v>
                </c:pt>
                <c:pt idx="15">
                  <c:v>6731.17</c:v>
                </c:pt>
                <c:pt idx="16">
                  <c:v>6831.17</c:v>
                </c:pt>
                <c:pt idx="17">
                  <c:v>7731.17</c:v>
                </c:pt>
                <c:pt idx="18">
                  <c:v>7751.17</c:v>
                </c:pt>
                <c:pt idx="19">
                  <c:v>7747.81</c:v>
                </c:pt>
                <c:pt idx="20">
                  <c:v>8127.81</c:v>
                </c:pt>
                <c:pt idx="21">
                  <c:v>8154.81</c:v>
                </c:pt>
                <c:pt idx="22">
                  <c:v>8174.81</c:v>
                </c:pt>
                <c:pt idx="23">
                  <c:v>8201.8100000000013</c:v>
                </c:pt>
                <c:pt idx="24">
                  <c:v>7951.8100000000013</c:v>
                </c:pt>
                <c:pt idx="25">
                  <c:v>7951.4500000000016</c:v>
                </c:pt>
                <c:pt idx="26">
                  <c:v>7890.1900000000014</c:v>
                </c:pt>
                <c:pt idx="27">
                  <c:v>7935.1900000000014</c:v>
                </c:pt>
                <c:pt idx="28">
                  <c:v>7955.1900000000014</c:v>
                </c:pt>
                <c:pt idx="29">
                  <c:v>7982.1900000000014</c:v>
                </c:pt>
                <c:pt idx="30">
                  <c:v>8009.1900000000014</c:v>
                </c:pt>
                <c:pt idx="31">
                  <c:v>8036.1900000000014</c:v>
                </c:pt>
                <c:pt idx="32">
                  <c:v>8493.0300000000007</c:v>
                </c:pt>
                <c:pt idx="33">
                  <c:v>8533.5300000000007</c:v>
                </c:pt>
                <c:pt idx="34">
                  <c:v>8553.5300000000007</c:v>
                </c:pt>
                <c:pt idx="35">
                  <c:v>8588.5300000000007</c:v>
                </c:pt>
                <c:pt idx="36">
                  <c:v>8587.3100000000013</c:v>
                </c:pt>
                <c:pt idx="37">
                  <c:v>7970.7200000000012</c:v>
                </c:pt>
                <c:pt idx="38">
                  <c:v>7990.7200000000012</c:v>
                </c:pt>
                <c:pt idx="39">
                  <c:v>8017.7200000000012</c:v>
                </c:pt>
                <c:pt idx="40">
                  <c:v>8016.7400000000016</c:v>
                </c:pt>
                <c:pt idx="41">
                  <c:v>8036.7400000000016</c:v>
                </c:pt>
                <c:pt idx="42">
                  <c:v>7997.9800000000014</c:v>
                </c:pt>
                <c:pt idx="43">
                  <c:v>7997.8600000000015</c:v>
                </c:pt>
                <c:pt idx="44">
                  <c:v>7633.8600000000015</c:v>
                </c:pt>
                <c:pt idx="45">
                  <c:v>7593.8600000000015</c:v>
                </c:pt>
                <c:pt idx="46">
                  <c:v>7513.0300000000016</c:v>
                </c:pt>
                <c:pt idx="47">
                  <c:v>7581.0300000000016</c:v>
                </c:pt>
                <c:pt idx="48">
                  <c:v>7781.0300000000016</c:v>
                </c:pt>
                <c:pt idx="49">
                  <c:v>7808.0300000000016</c:v>
                </c:pt>
                <c:pt idx="50">
                  <c:v>7794.5000000000018</c:v>
                </c:pt>
                <c:pt idx="51">
                  <c:v>7746.6800000000021</c:v>
                </c:pt>
                <c:pt idx="52">
                  <c:v>7713.2300000000023</c:v>
                </c:pt>
                <c:pt idx="53">
                  <c:v>7593.2300000000023</c:v>
                </c:pt>
                <c:pt idx="54">
                  <c:v>7586.8200000000024</c:v>
                </c:pt>
                <c:pt idx="55">
                  <c:v>7621.8200000000024</c:v>
                </c:pt>
                <c:pt idx="56">
                  <c:v>7203.4200000000028</c:v>
                </c:pt>
                <c:pt idx="57">
                  <c:v>7203.0100000000029</c:v>
                </c:pt>
                <c:pt idx="58">
                  <c:v>9803.010000000002</c:v>
                </c:pt>
                <c:pt idx="59">
                  <c:v>9793.6500000000015</c:v>
                </c:pt>
                <c:pt idx="60">
                  <c:v>9838.6500000000015</c:v>
                </c:pt>
                <c:pt idx="61">
                  <c:v>9888.6500000000015</c:v>
                </c:pt>
                <c:pt idx="62">
                  <c:v>9948.6500000000015</c:v>
                </c:pt>
                <c:pt idx="63">
                  <c:v>10008.650000000001</c:v>
                </c:pt>
                <c:pt idx="64">
                  <c:v>10053.650000000001</c:v>
                </c:pt>
                <c:pt idx="65">
                  <c:v>10053.170000000002</c:v>
                </c:pt>
                <c:pt idx="66">
                  <c:v>9953.1700000000019</c:v>
                </c:pt>
                <c:pt idx="67">
                  <c:v>10053.170000000002</c:v>
                </c:pt>
                <c:pt idx="68">
                  <c:v>10052.190000000002</c:v>
                </c:pt>
                <c:pt idx="69">
                  <c:v>10072.190000000002</c:v>
                </c:pt>
                <c:pt idx="70">
                  <c:v>10024.680000000002</c:v>
                </c:pt>
                <c:pt idx="71">
                  <c:v>9824.6800000000021</c:v>
                </c:pt>
                <c:pt idx="72">
                  <c:v>9720.9800000000014</c:v>
                </c:pt>
                <c:pt idx="73">
                  <c:v>9619.7200000000012</c:v>
                </c:pt>
                <c:pt idx="74">
                  <c:v>9219.7200000000012</c:v>
                </c:pt>
                <c:pt idx="75">
                  <c:v>9216.4100000000017</c:v>
                </c:pt>
                <c:pt idx="76">
                  <c:v>9416.4100000000017</c:v>
                </c:pt>
                <c:pt idx="77">
                  <c:v>9416.2900000000009</c:v>
                </c:pt>
                <c:pt idx="78">
                  <c:v>9366.2900000000009</c:v>
                </c:pt>
                <c:pt idx="79">
                  <c:v>9092.5400000000009</c:v>
                </c:pt>
                <c:pt idx="80">
                  <c:v>9792.5400000000009</c:v>
                </c:pt>
                <c:pt idx="81">
                  <c:v>9787.5400000000009</c:v>
                </c:pt>
                <c:pt idx="82">
                  <c:v>9781.19</c:v>
                </c:pt>
                <c:pt idx="83">
                  <c:v>9781.24</c:v>
                </c:pt>
                <c:pt idx="84">
                  <c:v>9777.33</c:v>
                </c:pt>
                <c:pt idx="85">
                  <c:v>9837.33</c:v>
                </c:pt>
                <c:pt idx="86">
                  <c:v>9874.33</c:v>
                </c:pt>
                <c:pt idx="87">
                  <c:v>9874.09</c:v>
                </c:pt>
                <c:pt idx="88">
                  <c:v>9894.09</c:v>
                </c:pt>
                <c:pt idx="89">
                  <c:v>9904.09</c:v>
                </c:pt>
                <c:pt idx="90">
                  <c:v>9903.85</c:v>
                </c:pt>
                <c:pt idx="91">
                  <c:v>9830.65</c:v>
                </c:pt>
                <c:pt idx="92">
                  <c:v>9545.2099999999991</c:v>
                </c:pt>
                <c:pt idx="93">
                  <c:v>9408.33</c:v>
                </c:pt>
                <c:pt idx="94">
                  <c:v>8892.39</c:v>
                </c:pt>
                <c:pt idx="95">
                  <c:v>8937.39</c:v>
                </c:pt>
                <c:pt idx="96">
                  <c:v>8987.39</c:v>
                </c:pt>
                <c:pt idx="97">
                  <c:v>8983.8599999999988</c:v>
                </c:pt>
                <c:pt idx="98">
                  <c:v>8943.8599999999988</c:v>
                </c:pt>
                <c:pt idx="99">
                  <c:v>7372.6899999999987</c:v>
                </c:pt>
                <c:pt idx="100">
                  <c:v>7392.6899999999987</c:v>
                </c:pt>
                <c:pt idx="101">
                  <c:v>7419.6899999999987</c:v>
                </c:pt>
                <c:pt idx="102">
                  <c:v>7417.5699999999988</c:v>
                </c:pt>
                <c:pt idx="103">
                  <c:v>7452.5699999999988</c:v>
                </c:pt>
                <c:pt idx="104">
                  <c:v>7506.5699999999988</c:v>
                </c:pt>
                <c:pt idx="105">
                  <c:v>7256.5699999999988</c:v>
                </c:pt>
                <c:pt idx="106">
                  <c:v>7256.4499999999989</c:v>
                </c:pt>
                <c:pt idx="107">
                  <c:v>7195.1899999999987</c:v>
                </c:pt>
                <c:pt idx="108">
                  <c:v>7222.1899999999987</c:v>
                </c:pt>
                <c:pt idx="109">
                  <c:v>7242.1899999999987</c:v>
                </c:pt>
                <c:pt idx="110">
                  <c:v>7296.1899999999987</c:v>
                </c:pt>
                <c:pt idx="111">
                  <c:v>7316.1899999999987</c:v>
                </c:pt>
                <c:pt idx="112">
                  <c:v>7315.0699999999988</c:v>
                </c:pt>
                <c:pt idx="113">
                  <c:v>7288.7899999999991</c:v>
                </c:pt>
                <c:pt idx="114">
                  <c:v>7026.7899999999991</c:v>
                </c:pt>
                <c:pt idx="115">
                  <c:v>6984.7899999999991</c:v>
                </c:pt>
                <c:pt idx="116">
                  <c:v>6785.7799999999988</c:v>
                </c:pt>
                <c:pt idx="117">
                  <c:v>6640.4999999999991</c:v>
                </c:pt>
                <c:pt idx="118">
                  <c:v>6622.4999999999991</c:v>
                </c:pt>
                <c:pt idx="119">
                  <c:v>6601.4999999999991</c:v>
                </c:pt>
                <c:pt idx="120">
                  <c:v>6159.4999999999991</c:v>
                </c:pt>
                <c:pt idx="121">
                  <c:v>6186.4999999999991</c:v>
                </c:pt>
                <c:pt idx="122">
                  <c:v>6148.1499999999987</c:v>
                </c:pt>
                <c:pt idx="123">
                  <c:v>6141.2099999999991</c:v>
                </c:pt>
                <c:pt idx="124">
                  <c:v>6186.2099999999991</c:v>
                </c:pt>
                <c:pt idx="125">
                  <c:v>6213.2099999999991</c:v>
                </c:pt>
                <c:pt idx="126">
                  <c:v>6243.2099999999991</c:v>
                </c:pt>
                <c:pt idx="127">
                  <c:v>6270.2099999999991</c:v>
                </c:pt>
                <c:pt idx="128">
                  <c:v>6320.2099999999991</c:v>
                </c:pt>
                <c:pt idx="129">
                  <c:v>6319.8499999999995</c:v>
                </c:pt>
                <c:pt idx="130">
                  <c:v>6339.8499999999995</c:v>
                </c:pt>
                <c:pt idx="131">
                  <c:v>6227.95</c:v>
                </c:pt>
                <c:pt idx="132">
                  <c:v>6254.95</c:v>
                </c:pt>
                <c:pt idx="133">
                  <c:v>6274.95</c:v>
                </c:pt>
                <c:pt idx="134">
                  <c:v>6301.95</c:v>
                </c:pt>
                <c:pt idx="135">
                  <c:v>6300.71</c:v>
                </c:pt>
                <c:pt idx="136">
                  <c:v>6335.71</c:v>
                </c:pt>
                <c:pt idx="137">
                  <c:v>5807.2</c:v>
                </c:pt>
                <c:pt idx="138">
                  <c:v>5806.79</c:v>
                </c:pt>
                <c:pt idx="139">
                  <c:v>5851.79</c:v>
                </c:pt>
                <c:pt idx="140">
                  <c:v>5878.79</c:v>
                </c:pt>
                <c:pt idx="141">
                  <c:v>5905.79</c:v>
                </c:pt>
                <c:pt idx="142">
                  <c:v>5932.79</c:v>
                </c:pt>
                <c:pt idx="143">
                  <c:v>5852.79</c:v>
                </c:pt>
                <c:pt idx="144">
                  <c:v>5749.09</c:v>
                </c:pt>
                <c:pt idx="145">
                  <c:v>5687.3</c:v>
                </c:pt>
                <c:pt idx="146">
                  <c:v>5343.9000000000005</c:v>
                </c:pt>
                <c:pt idx="147">
                  <c:v>5223.9000000000005</c:v>
                </c:pt>
                <c:pt idx="148">
                  <c:v>5220.0800000000008</c:v>
                </c:pt>
                <c:pt idx="149">
                  <c:v>5470.0800000000008</c:v>
                </c:pt>
                <c:pt idx="150">
                  <c:v>5520.0800000000008</c:v>
                </c:pt>
                <c:pt idx="151">
                  <c:v>5987.0000000000009</c:v>
                </c:pt>
                <c:pt idx="152">
                  <c:v>5982.0000000000009</c:v>
                </c:pt>
                <c:pt idx="153">
                  <c:v>5975.2000000000007</c:v>
                </c:pt>
                <c:pt idx="154">
                  <c:v>5975.2300000000005</c:v>
                </c:pt>
                <c:pt idx="155">
                  <c:v>5972.6900000000005</c:v>
                </c:pt>
                <c:pt idx="156">
                  <c:v>6040.6900000000005</c:v>
                </c:pt>
                <c:pt idx="157">
                  <c:v>5940.67</c:v>
                </c:pt>
                <c:pt idx="158">
                  <c:v>5627.54</c:v>
                </c:pt>
                <c:pt idx="159">
                  <c:v>5413.42</c:v>
                </c:pt>
                <c:pt idx="160">
                  <c:v>5391.42</c:v>
                </c:pt>
                <c:pt idx="161">
                  <c:v>4958.33</c:v>
                </c:pt>
                <c:pt idx="162">
                  <c:v>4938.2299999999996</c:v>
                </c:pt>
                <c:pt idx="163">
                  <c:v>4911.95</c:v>
                </c:pt>
                <c:pt idx="164">
                  <c:v>4961.95</c:v>
                </c:pt>
                <c:pt idx="165">
                  <c:v>5006.95</c:v>
                </c:pt>
                <c:pt idx="166">
                  <c:v>5001.5999999999995</c:v>
                </c:pt>
                <c:pt idx="167">
                  <c:v>5061.5999999999995</c:v>
                </c:pt>
                <c:pt idx="168">
                  <c:v>5098.5999999999995</c:v>
                </c:pt>
                <c:pt idx="169">
                  <c:v>5125.5999999999995</c:v>
                </c:pt>
                <c:pt idx="170">
                  <c:v>5125.24</c:v>
                </c:pt>
                <c:pt idx="171">
                  <c:v>5185.24</c:v>
                </c:pt>
                <c:pt idx="172">
                  <c:v>5185.12</c:v>
                </c:pt>
                <c:pt idx="173">
                  <c:v>4935.12</c:v>
                </c:pt>
                <c:pt idx="174">
                  <c:v>4873.8599999999997</c:v>
                </c:pt>
                <c:pt idx="175">
                  <c:v>4893.8599999999997</c:v>
                </c:pt>
                <c:pt idx="176">
                  <c:v>4930.8599999999997</c:v>
                </c:pt>
                <c:pt idx="177">
                  <c:v>4929.62</c:v>
                </c:pt>
                <c:pt idx="178">
                  <c:v>4949.62</c:v>
                </c:pt>
                <c:pt idx="179">
                  <c:v>4994.62</c:v>
                </c:pt>
                <c:pt idx="180">
                  <c:v>4962.6099999999997</c:v>
                </c:pt>
                <c:pt idx="181">
                  <c:v>4992.6099999999997</c:v>
                </c:pt>
                <c:pt idx="182">
                  <c:v>5027.6099999999997</c:v>
                </c:pt>
                <c:pt idx="183">
                  <c:v>5027.49</c:v>
                </c:pt>
                <c:pt idx="184">
                  <c:v>5047.49</c:v>
                </c:pt>
                <c:pt idx="185">
                  <c:v>5074.49</c:v>
                </c:pt>
                <c:pt idx="186">
                  <c:v>5134.49</c:v>
                </c:pt>
                <c:pt idx="187">
                  <c:v>5184.49</c:v>
                </c:pt>
                <c:pt idx="188">
                  <c:v>5204.49</c:v>
                </c:pt>
                <c:pt idx="189">
                  <c:v>6089.49</c:v>
                </c:pt>
                <c:pt idx="190">
                  <c:v>6779.49</c:v>
                </c:pt>
                <c:pt idx="191">
                  <c:v>6773.46</c:v>
                </c:pt>
                <c:pt idx="192">
                  <c:v>6800.46</c:v>
                </c:pt>
                <c:pt idx="193">
                  <c:v>6827.46</c:v>
                </c:pt>
                <c:pt idx="194">
                  <c:v>6847.46</c:v>
                </c:pt>
                <c:pt idx="195">
                  <c:v>6847.34</c:v>
                </c:pt>
                <c:pt idx="196">
                  <c:v>6892.34</c:v>
                </c:pt>
                <c:pt idx="197">
                  <c:v>6927.34</c:v>
                </c:pt>
                <c:pt idx="198">
                  <c:v>6995.34</c:v>
                </c:pt>
                <c:pt idx="199">
                  <c:v>7022.34</c:v>
                </c:pt>
                <c:pt idx="200">
                  <c:v>7042.34</c:v>
                </c:pt>
                <c:pt idx="201">
                  <c:v>7047.38</c:v>
                </c:pt>
                <c:pt idx="202">
                  <c:v>7047.14</c:v>
                </c:pt>
                <c:pt idx="203">
                  <c:v>7074.14</c:v>
                </c:pt>
                <c:pt idx="204">
                  <c:v>6974.14</c:v>
                </c:pt>
                <c:pt idx="205">
                  <c:v>6973.14</c:v>
                </c:pt>
                <c:pt idx="206">
                  <c:v>7008.14</c:v>
                </c:pt>
                <c:pt idx="207">
                  <c:v>6696.14</c:v>
                </c:pt>
                <c:pt idx="208">
                  <c:v>6468.67</c:v>
                </c:pt>
                <c:pt idx="209">
                  <c:v>6466.55</c:v>
                </c:pt>
                <c:pt idx="210">
                  <c:v>6493.55</c:v>
                </c:pt>
                <c:pt idx="211">
                  <c:v>6513.55</c:v>
                </c:pt>
                <c:pt idx="212">
                  <c:v>6513.43</c:v>
                </c:pt>
                <c:pt idx="213">
                  <c:v>6540.43</c:v>
                </c:pt>
                <c:pt idx="214">
                  <c:v>6590.43</c:v>
                </c:pt>
                <c:pt idx="215">
                  <c:v>6590.1900000000005</c:v>
                </c:pt>
                <c:pt idx="216">
                  <c:v>6415.2300000000005</c:v>
                </c:pt>
                <c:pt idx="217">
                  <c:v>6174.7800000000007</c:v>
                </c:pt>
                <c:pt idx="218">
                  <c:v>6110.6100000000006</c:v>
                </c:pt>
                <c:pt idx="219">
                  <c:v>6067.8300000000008</c:v>
                </c:pt>
                <c:pt idx="220">
                  <c:v>6016.8400000000011</c:v>
                </c:pt>
                <c:pt idx="221">
                  <c:v>5987.0100000000011</c:v>
                </c:pt>
                <c:pt idx="222">
                  <c:v>5928.2400000000007</c:v>
                </c:pt>
                <c:pt idx="223">
                  <c:v>5824.5400000000009</c:v>
                </c:pt>
                <c:pt idx="224">
                  <c:v>5720.8400000000011</c:v>
                </c:pt>
                <c:pt idx="225">
                  <c:v>5648.8400000000011</c:v>
                </c:pt>
                <c:pt idx="226">
                  <c:v>5556.1200000000008</c:v>
                </c:pt>
                <c:pt idx="227">
                  <c:v>5461.2100000000009</c:v>
                </c:pt>
                <c:pt idx="228">
                  <c:v>5436.4300000000012</c:v>
                </c:pt>
                <c:pt idx="229">
                  <c:v>5255.7500000000009</c:v>
                </c:pt>
                <c:pt idx="230">
                  <c:v>5229.4700000000012</c:v>
                </c:pt>
                <c:pt idx="231">
                  <c:v>5151.7700000000013</c:v>
                </c:pt>
                <c:pt idx="232">
                  <c:v>5031.7700000000013</c:v>
                </c:pt>
                <c:pt idx="233">
                  <c:v>4966.7700000000013</c:v>
                </c:pt>
                <c:pt idx="234">
                  <c:v>4954.0800000000017</c:v>
                </c:pt>
                <c:pt idx="235">
                  <c:v>4563.0800000000017</c:v>
                </c:pt>
                <c:pt idx="236">
                  <c:v>5023.4100000000017</c:v>
                </c:pt>
                <c:pt idx="237">
                  <c:v>5023.0000000000018</c:v>
                </c:pt>
                <c:pt idx="238">
                  <c:v>4883.0000000000018</c:v>
                </c:pt>
                <c:pt idx="239">
                  <c:v>5283.0000000000018</c:v>
                </c:pt>
                <c:pt idx="240">
                  <c:v>5281.8800000000019</c:v>
                </c:pt>
                <c:pt idx="241">
                  <c:v>5276.8800000000019</c:v>
                </c:pt>
                <c:pt idx="242">
                  <c:v>5270.0800000000017</c:v>
                </c:pt>
                <c:pt idx="243">
                  <c:v>5270.1100000000015</c:v>
                </c:pt>
                <c:pt idx="244">
                  <c:v>5297.1100000000015</c:v>
                </c:pt>
                <c:pt idx="245">
                  <c:v>5100.1100000000015</c:v>
                </c:pt>
                <c:pt idx="246">
                  <c:v>5026.3800000000019</c:v>
                </c:pt>
                <c:pt idx="247">
                  <c:v>4976.3800000000019</c:v>
                </c:pt>
                <c:pt idx="248">
                  <c:v>4975.1500000000024</c:v>
                </c:pt>
                <c:pt idx="249">
                  <c:v>5258.1500000000024</c:v>
                </c:pt>
                <c:pt idx="250">
                  <c:v>5255.8500000000022</c:v>
                </c:pt>
                <c:pt idx="251">
                  <c:v>5005.8500000000022</c:v>
                </c:pt>
                <c:pt idx="252">
                  <c:v>5025.8500000000022</c:v>
                </c:pt>
                <c:pt idx="253">
                  <c:v>4992.9400000000023</c:v>
                </c:pt>
                <c:pt idx="254">
                  <c:v>5052.9400000000023</c:v>
                </c:pt>
                <c:pt idx="255">
                  <c:v>5102.9400000000023</c:v>
                </c:pt>
                <c:pt idx="256">
                  <c:v>5102.8200000000024</c:v>
                </c:pt>
                <c:pt idx="257">
                  <c:v>5097.8600000000024</c:v>
                </c:pt>
                <c:pt idx="258">
                  <c:v>4642.7500000000027</c:v>
                </c:pt>
                <c:pt idx="259">
                  <c:v>4677.7500000000027</c:v>
                </c:pt>
                <c:pt idx="260">
                  <c:v>4676.930000000003</c:v>
                </c:pt>
                <c:pt idx="261">
                  <c:v>4620.930000000003</c:v>
                </c:pt>
                <c:pt idx="262">
                  <c:v>4250.5300000000034</c:v>
                </c:pt>
                <c:pt idx="263">
                  <c:v>4295.5300000000034</c:v>
                </c:pt>
                <c:pt idx="264">
                  <c:v>4330.5300000000034</c:v>
                </c:pt>
                <c:pt idx="265">
                  <c:v>4319.2800000000034</c:v>
                </c:pt>
                <c:pt idx="266">
                  <c:v>4301.2800000000034</c:v>
                </c:pt>
                <c:pt idx="267">
                  <c:v>4168.8900000000031</c:v>
                </c:pt>
                <c:pt idx="268">
                  <c:v>3798.3900000000031</c:v>
                </c:pt>
                <c:pt idx="269">
                  <c:v>3765.9000000000033</c:v>
                </c:pt>
                <c:pt idx="270">
                  <c:v>3810.9000000000033</c:v>
                </c:pt>
                <c:pt idx="271">
                  <c:v>3860.9000000000033</c:v>
                </c:pt>
                <c:pt idx="272">
                  <c:v>3887.9000000000033</c:v>
                </c:pt>
                <c:pt idx="273">
                  <c:v>3932.9000000000033</c:v>
                </c:pt>
                <c:pt idx="274">
                  <c:v>3927.4300000000035</c:v>
                </c:pt>
                <c:pt idx="275">
                  <c:v>3954.4300000000035</c:v>
                </c:pt>
                <c:pt idx="276">
                  <c:v>3981.4300000000035</c:v>
                </c:pt>
                <c:pt idx="277">
                  <c:v>4001.4300000000035</c:v>
                </c:pt>
                <c:pt idx="278">
                  <c:v>4001.3100000000036</c:v>
                </c:pt>
                <c:pt idx="279">
                  <c:v>4046.3100000000036</c:v>
                </c:pt>
                <c:pt idx="280">
                  <c:v>4066.3100000000036</c:v>
                </c:pt>
                <c:pt idx="281">
                  <c:v>4093.3100000000036</c:v>
                </c:pt>
                <c:pt idx="282">
                  <c:v>4123.3100000000031</c:v>
                </c:pt>
                <c:pt idx="283">
                  <c:v>4123.0700000000033</c:v>
                </c:pt>
                <c:pt idx="284">
                  <c:v>4143.0700000000033</c:v>
                </c:pt>
                <c:pt idx="285">
                  <c:v>4170.0700000000033</c:v>
                </c:pt>
                <c:pt idx="286">
                  <c:v>4190.0700000000033</c:v>
                </c:pt>
                <c:pt idx="287">
                  <c:v>4210.0700000000033</c:v>
                </c:pt>
                <c:pt idx="288">
                  <c:v>4237.0700000000033</c:v>
                </c:pt>
                <c:pt idx="289">
                  <c:v>4236.9500000000035</c:v>
                </c:pt>
                <c:pt idx="290">
                  <c:v>4304.9500000000035</c:v>
                </c:pt>
                <c:pt idx="291">
                  <c:v>7104.9500000000035</c:v>
                </c:pt>
                <c:pt idx="292">
                  <c:v>7104.8300000000036</c:v>
                </c:pt>
                <c:pt idx="293">
                  <c:v>7124.8300000000036</c:v>
                </c:pt>
                <c:pt idx="294">
                  <c:v>7230.4000000000033</c:v>
                </c:pt>
                <c:pt idx="295">
                  <c:v>7244.0200000000032</c:v>
                </c:pt>
                <c:pt idx="296">
                  <c:v>7243.7800000000034</c:v>
                </c:pt>
                <c:pt idx="297">
                  <c:v>7270.7800000000034</c:v>
                </c:pt>
                <c:pt idx="298">
                  <c:v>7265.7800000000034</c:v>
                </c:pt>
                <c:pt idx="299">
                  <c:v>7258.9800000000032</c:v>
                </c:pt>
                <c:pt idx="300">
                  <c:v>7258.9900000000034</c:v>
                </c:pt>
                <c:pt idx="301">
                  <c:v>7258.8700000000035</c:v>
                </c:pt>
                <c:pt idx="302">
                  <c:v>7285.8700000000035</c:v>
                </c:pt>
                <c:pt idx="303">
                  <c:v>7222.1900000000032</c:v>
                </c:pt>
                <c:pt idx="304">
                  <c:v>7204.1900000000032</c:v>
                </c:pt>
                <c:pt idx="305">
                  <c:v>7100.4900000000034</c:v>
                </c:pt>
                <c:pt idx="306">
                  <c:v>6764.3600000000033</c:v>
                </c:pt>
                <c:pt idx="307">
                  <c:v>6569.3600000000033</c:v>
                </c:pt>
                <c:pt idx="308">
                  <c:v>6552.7600000000029</c:v>
                </c:pt>
                <c:pt idx="309">
                  <c:v>6492.7600000000029</c:v>
                </c:pt>
                <c:pt idx="310">
                  <c:v>6438.3200000000033</c:v>
                </c:pt>
                <c:pt idx="311">
                  <c:v>6488.3200000000033</c:v>
                </c:pt>
                <c:pt idx="312">
                  <c:v>6449.3200000000033</c:v>
                </c:pt>
                <c:pt idx="313">
                  <c:v>6441.970000000003</c:v>
                </c:pt>
                <c:pt idx="314">
                  <c:v>6491.970000000003</c:v>
                </c:pt>
                <c:pt idx="315">
                  <c:v>6419.970000000003</c:v>
                </c:pt>
                <c:pt idx="316">
                  <c:v>6412.7700000000032</c:v>
                </c:pt>
                <c:pt idx="317">
                  <c:v>6316.7700000000032</c:v>
                </c:pt>
                <c:pt idx="318">
                  <c:v>6121.5700000000033</c:v>
                </c:pt>
                <c:pt idx="319">
                  <c:v>6141.5700000000033</c:v>
                </c:pt>
                <c:pt idx="320">
                  <c:v>5541.5700000000033</c:v>
                </c:pt>
                <c:pt idx="321">
                  <c:v>5538.0400000000036</c:v>
                </c:pt>
                <c:pt idx="322">
                  <c:v>5565.0400000000036</c:v>
                </c:pt>
                <c:pt idx="323">
                  <c:v>5510.600000000004</c:v>
                </c:pt>
                <c:pt idx="324">
                  <c:v>5509.600000000004</c:v>
                </c:pt>
                <c:pt idx="325">
                  <c:v>5984.3400000000038</c:v>
                </c:pt>
                <c:pt idx="326">
                  <c:v>6044.3400000000038</c:v>
                </c:pt>
                <c:pt idx="327">
                  <c:v>6013.4000000000042</c:v>
                </c:pt>
                <c:pt idx="328">
                  <c:v>6013.2800000000043</c:v>
                </c:pt>
                <c:pt idx="329">
                  <c:v>6057.2800000000043</c:v>
                </c:pt>
                <c:pt idx="330">
                  <c:v>5953.5800000000045</c:v>
                </c:pt>
                <c:pt idx="331">
                  <c:v>5907.9500000000044</c:v>
                </c:pt>
                <c:pt idx="332">
                  <c:v>5496.9000000000042</c:v>
                </c:pt>
                <c:pt idx="333">
                  <c:v>5444.600000000004</c:v>
                </c:pt>
                <c:pt idx="334">
                  <c:v>5439.8300000000036</c:v>
                </c:pt>
                <c:pt idx="335">
                  <c:v>5307.4400000000032</c:v>
                </c:pt>
                <c:pt idx="336">
                  <c:v>5357.4400000000032</c:v>
                </c:pt>
                <c:pt idx="337">
                  <c:v>5392.4400000000032</c:v>
                </c:pt>
                <c:pt idx="338">
                  <c:v>5389.8600000000033</c:v>
                </c:pt>
                <c:pt idx="339">
                  <c:v>5363.5800000000036</c:v>
                </c:pt>
                <c:pt idx="340">
                  <c:v>5275.3000000000038</c:v>
                </c:pt>
                <c:pt idx="341">
                  <c:v>4904.8000000000038</c:v>
                </c:pt>
                <c:pt idx="342">
                  <c:v>4677.6300000000037</c:v>
                </c:pt>
                <c:pt idx="343">
                  <c:v>4607.6300000000037</c:v>
                </c:pt>
                <c:pt idx="344">
                  <c:v>4657.6300000000037</c:v>
                </c:pt>
                <c:pt idx="345">
                  <c:v>4702.6300000000037</c:v>
                </c:pt>
                <c:pt idx="346">
                  <c:v>4722.6300000000037</c:v>
                </c:pt>
                <c:pt idx="347">
                  <c:v>4767.6300000000037</c:v>
                </c:pt>
                <c:pt idx="348">
                  <c:v>4762.390000000004</c:v>
                </c:pt>
                <c:pt idx="349">
                  <c:v>4789.390000000004</c:v>
                </c:pt>
                <c:pt idx="350">
                  <c:v>4849.390000000004</c:v>
                </c:pt>
                <c:pt idx="351">
                  <c:v>4894.390000000004</c:v>
                </c:pt>
                <c:pt idx="352">
                  <c:v>5544.390000000004</c:v>
                </c:pt>
                <c:pt idx="353">
                  <c:v>5571.390000000004</c:v>
                </c:pt>
                <c:pt idx="354">
                  <c:v>5571.0300000000043</c:v>
                </c:pt>
                <c:pt idx="355">
                  <c:v>5598.0300000000043</c:v>
                </c:pt>
                <c:pt idx="356">
                  <c:v>5625.0300000000043</c:v>
                </c:pt>
                <c:pt idx="357">
                  <c:v>5670.0300000000043</c:v>
                </c:pt>
                <c:pt idx="358">
                  <c:v>5690.0300000000043</c:v>
                </c:pt>
                <c:pt idx="359">
                  <c:v>5660.0400000000045</c:v>
                </c:pt>
                <c:pt idx="360">
                  <c:v>5620.0400000000045</c:v>
                </c:pt>
                <c:pt idx="361">
                  <c:v>5657.0400000000045</c:v>
                </c:pt>
                <c:pt idx="362">
                  <c:v>5654.8000000000047</c:v>
                </c:pt>
                <c:pt idx="363">
                  <c:v>5674.8000000000047</c:v>
                </c:pt>
                <c:pt idx="364">
                  <c:v>5674.6800000000048</c:v>
                </c:pt>
                <c:pt idx="365">
                  <c:v>8226.6800000000039</c:v>
                </c:pt>
                <c:pt idx="366">
                  <c:v>8253.6800000000039</c:v>
                </c:pt>
                <c:pt idx="367">
                  <c:v>8253.5600000000031</c:v>
                </c:pt>
                <c:pt idx="368">
                  <c:v>8173.5600000000031</c:v>
                </c:pt>
                <c:pt idx="369">
                  <c:v>8200.5600000000031</c:v>
                </c:pt>
                <c:pt idx="370">
                  <c:v>8220.5600000000031</c:v>
                </c:pt>
                <c:pt idx="371">
                  <c:v>8247.5600000000031</c:v>
                </c:pt>
                <c:pt idx="372">
                  <c:v>8246.5600000000031</c:v>
                </c:pt>
                <c:pt idx="373">
                  <c:v>8266.5600000000031</c:v>
                </c:pt>
                <c:pt idx="374">
                  <c:v>7537.5400000000027</c:v>
                </c:pt>
                <c:pt idx="375">
                  <c:v>7342.5400000000027</c:v>
                </c:pt>
                <c:pt idx="376">
                  <c:v>7296.9000000000024</c:v>
                </c:pt>
                <c:pt idx="377">
                  <c:v>7284.9000000000024</c:v>
                </c:pt>
                <c:pt idx="378">
                  <c:v>7236.9000000000024</c:v>
                </c:pt>
                <c:pt idx="379">
                  <c:v>7226.9000000000024</c:v>
                </c:pt>
                <c:pt idx="380">
                  <c:v>6953.1500000000024</c:v>
                </c:pt>
                <c:pt idx="381">
                  <c:v>6980.1500000000024</c:v>
                </c:pt>
                <c:pt idx="382">
                  <c:v>7007.1500000000024</c:v>
                </c:pt>
                <c:pt idx="383">
                  <c:v>7037.1500000000024</c:v>
                </c:pt>
                <c:pt idx="384">
                  <c:v>7091.1500000000024</c:v>
                </c:pt>
                <c:pt idx="385">
                  <c:v>7084.260000000002</c:v>
                </c:pt>
                <c:pt idx="386">
                  <c:v>7111.260000000002</c:v>
                </c:pt>
                <c:pt idx="387">
                  <c:v>7161.260000000002</c:v>
                </c:pt>
                <c:pt idx="388">
                  <c:v>7188.260000000002</c:v>
                </c:pt>
                <c:pt idx="389">
                  <c:v>7228.260000000002</c:v>
                </c:pt>
                <c:pt idx="390">
                  <c:v>7278.260000000002</c:v>
                </c:pt>
                <c:pt idx="391">
                  <c:v>7298.260000000002</c:v>
                </c:pt>
                <c:pt idx="392">
                  <c:v>7297.9000000000024</c:v>
                </c:pt>
                <c:pt idx="393">
                  <c:v>10038.900000000001</c:v>
                </c:pt>
                <c:pt idx="394">
                  <c:v>10065.900000000001</c:v>
                </c:pt>
                <c:pt idx="395">
                  <c:v>10065.780000000001</c:v>
                </c:pt>
                <c:pt idx="396">
                  <c:v>10085.780000000001</c:v>
                </c:pt>
                <c:pt idx="397">
                  <c:v>10557.49</c:v>
                </c:pt>
                <c:pt idx="398">
                  <c:v>10552.49</c:v>
                </c:pt>
                <c:pt idx="399">
                  <c:v>10545.69</c:v>
                </c:pt>
                <c:pt idx="400">
                  <c:v>10545.720000000001</c:v>
                </c:pt>
                <c:pt idx="401">
                  <c:v>10519.720000000001</c:v>
                </c:pt>
                <c:pt idx="402">
                  <c:v>10546.720000000001</c:v>
                </c:pt>
                <c:pt idx="403">
                  <c:v>10546.310000000001</c:v>
                </c:pt>
                <c:pt idx="404">
                  <c:v>10297.340000000002</c:v>
                </c:pt>
                <c:pt idx="405">
                  <c:v>10220.960000000003</c:v>
                </c:pt>
                <c:pt idx="406">
                  <c:v>10119.480000000003</c:v>
                </c:pt>
                <c:pt idx="407">
                  <c:v>10099.080000000004</c:v>
                </c:pt>
                <c:pt idx="408">
                  <c:v>10064.580000000004</c:v>
                </c:pt>
                <c:pt idx="409">
                  <c:v>10049.980000000003</c:v>
                </c:pt>
                <c:pt idx="410">
                  <c:v>10049.110000000002</c:v>
                </c:pt>
                <c:pt idx="411">
                  <c:v>10038.620000000003</c:v>
                </c:pt>
                <c:pt idx="412">
                  <c:v>9918.6200000000026</c:v>
                </c:pt>
                <c:pt idx="413">
                  <c:v>9911.3900000000031</c:v>
                </c:pt>
                <c:pt idx="414">
                  <c:v>9938.3900000000031</c:v>
                </c:pt>
                <c:pt idx="415">
                  <c:v>10108.390000000003</c:v>
                </c:pt>
                <c:pt idx="416">
                  <c:v>10656.590000000004</c:v>
                </c:pt>
                <c:pt idx="417">
                  <c:v>10654.050000000003</c:v>
                </c:pt>
                <c:pt idx="418">
                  <c:v>10681.050000000003</c:v>
                </c:pt>
                <c:pt idx="419">
                  <c:v>10680.930000000002</c:v>
                </c:pt>
                <c:pt idx="420">
                  <c:v>10850.930000000002</c:v>
                </c:pt>
                <c:pt idx="421">
                  <c:v>10809.740000000002</c:v>
                </c:pt>
                <c:pt idx="422">
                  <c:v>9809.7400000000016</c:v>
                </c:pt>
                <c:pt idx="423">
                  <c:v>9808.6200000000008</c:v>
                </c:pt>
                <c:pt idx="424">
                  <c:v>9754.18</c:v>
                </c:pt>
                <c:pt idx="425">
                  <c:v>9753.18</c:v>
                </c:pt>
                <c:pt idx="426">
                  <c:v>9780.18</c:v>
                </c:pt>
                <c:pt idx="427">
                  <c:v>9752.43</c:v>
                </c:pt>
                <c:pt idx="428">
                  <c:v>9726.43</c:v>
                </c:pt>
                <c:pt idx="429">
                  <c:v>9776.43</c:v>
                </c:pt>
                <c:pt idx="430">
                  <c:v>9826.43</c:v>
                </c:pt>
                <c:pt idx="431">
                  <c:v>9871.43</c:v>
                </c:pt>
                <c:pt idx="432">
                  <c:v>9831.68</c:v>
                </c:pt>
                <c:pt idx="433">
                  <c:v>9766.93</c:v>
                </c:pt>
                <c:pt idx="434">
                  <c:v>9692.93</c:v>
                </c:pt>
                <c:pt idx="435">
                  <c:v>9611.5300000000007</c:v>
                </c:pt>
                <c:pt idx="436">
                  <c:v>9536.6200000000008</c:v>
                </c:pt>
                <c:pt idx="437">
                  <c:v>9510.34</c:v>
                </c:pt>
                <c:pt idx="438">
                  <c:v>9486.66</c:v>
                </c:pt>
                <c:pt idx="439">
                  <c:v>9481.7800000000007</c:v>
                </c:pt>
                <c:pt idx="440">
                  <c:v>8948.7800000000007</c:v>
                </c:pt>
                <c:pt idx="441">
                  <c:v>8236.76</c:v>
                </c:pt>
                <c:pt idx="442">
                  <c:v>8286.76</c:v>
                </c:pt>
                <c:pt idx="443">
                  <c:v>8336.76</c:v>
                </c:pt>
                <c:pt idx="444">
                  <c:v>8328.4699999999993</c:v>
                </c:pt>
                <c:pt idx="445">
                  <c:v>8448.4699999999993</c:v>
                </c:pt>
                <c:pt idx="446">
                  <c:v>8508.4699999999993</c:v>
                </c:pt>
                <c:pt idx="447">
                  <c:v>8552.4699999999993</c:v>
                </c:pt>
                <c:pt idx="448">
                  <c:v>8579.4699999999993</c:v>
                </c:pt>
                <c:pt idx="449">
                  <c:v>8578.99</c:v>
                </c:pt>
                <c:pt idx="450">
                  <c:v>8646.99</c:v>
                </c:pt>
                <c:pt idx="451">
                  <c:v>8714.99</c:v>
                </c:pt>
                <c:pt idx="452">
                  <c:v>8774.99</c:v>
                </c:pt>
                <c:pt idx="453">
                  <c:v>9259.09</c:v>
                </c:pt>
                <c:pt idx="454">
                  <c:v>9296.09</c:v>
                </c:pt>
                <c:pt idx="455">
                  <c:v>9295.85</c:v>
                </c:pt>
                <c:pt idx="456">
                  <c:v>9315.85</c:v>
                </c:pt>
                <c:pt idx="457">
                  <c:v>9342.85</c:v>
                </c:pt>
                <c:pt idx="458">
                  <c:v>9369.85</c:v>
                </c:pt>
                <c:pt idx="459">
                  <c:v>9423.85</c:v>
                </c:pt>
                <c:pt idx="460">
                  <c:v>9450.85</c:v>
                </c:pt>
                <c:pt idx="461">
                  <c:v>9970.85</c:v>
                </c:pt>
                <c:pt idx="462">
                  <c:v>9997.85</c:v>
                </c:pt>
                <c:pt idx="463">
                  <c:v>10024.85</c:v>
                </c:pt>
                <c:pt idx="464">
                  <c:v>10022.31</c:v>
                </c:pt>
                <c:pt idx="465">
                  <c:v>10057.31</c:v>
                </c:pt>
                <c:pt idx="466">
                  <c:v>10102.31</c:v>
                </c:pt>
                <c:pt idx="467">
                  <c:v>10252.31</c:v>
                </c:pt>
                <c:pt idx="468">
                  <c:v>10250.01</c:v>
                </c:pt>
                <c:pt idx="469">
                  <c:v>10280.01</c:v>
                </c:pt>
                <c:pt idx="470">
                  <c:v>10242.91</c:v>
                </c:pt>
                <c:pt idx="471">
                  <c:v>10177.91</c:v>
                </c:pt>
                <c:pt idx="472">
                  <c:v>10074.209999999999</c:v>
                </c:pt>
                <c:pt idx="473">
                  <c:v>8396.5199999999986</c:v>
                </c:pt>
                <c:pt idx="474">
                  <c:v>8394.1699999999983</c:v>
                </c:pt>
                <c:pt idx="475">
                  <c:v>8414.1699999999983</c:v>
                </c:pt>
                <c:pt idx="476">
                  <c:v>8504.1699999999983</c:v>
                </c:pt>
                <c:pt idx="477">
                  <c:v>8524.1699999999983</c:v>
                </c:pt>
                <c:pt idx="478">
                  <c:v>8551.1699999999983</c:v>
                </c:pt>
                <c:pt idx="479">
                  <c:v>8578.1699999999983</c:v>
                </c:pt>
                <c:pt idx="480">
                  <c:v>8194.6699999999983</c:v>
                </c:pt>
                <c:pt idx="481">
                  <c:v>8101.7999999999984</c:v>
                </c:pt>
                <c:pt idx="482">
                  <c:v>8121.7999999999984</c:v>
                </c:pt>
                <c:pt idx="483">
                  <c:v>8141.7999999999984</c:v>
                </c:pt>
                <c:pt idx="484">
                  <c:v>8139.5599999999986</c:v>
                </c:pt>
                <c:pt idx="485">
                  <c:v>8166.5599999999986</c:v>
                </c:pt>
                <c:pt idx="486">
                  <c:v>8186.5599999999986</c:v>
                </c:pt>
                <c:pt idx="487">
                  <c:v>5094.869999999999</c:v>
                </c:pt>
                <c:pt idx="488">
                  <c:v>5093.7499999999991</c:v>
                </c:pt>
                <c:pt idx="489">
                  <c:v>5704.3499999999995</c:v>
                </c:pt>
                <c:pt idx="490">
                  <c:v>5731.3499999999995</c:v>
                </c:pt>
                <c:pt idx="491">
                  <c:v>5726.3499999999995</c:v>
                </c:pt>
                <c:pt idx="492">
                  <c:v>5719.5499999999993</c:v>
                </c:pt>
                <c:pt idx="493">
                  <c:v>5719.619999999999</c:v>
                </c:pt>
                <c:pt idx="494">
                  <c:v>5719.4999999999991</c:v>
                </c:pt>
                <c:pt idx="495">
                  <c:v>5794.4999999999991</c:v>
                </c:pt>
                <c:pt idx="496">
                  <c:v>5854.4999999999991</c:v>
                </c:pt>
                <c:pt idx="497">
                  <c:v>5854.2599999999993</c:v>
                </c:pt>
                <c:pt idx="498">
                  <c:v>6004.2599999999993</c:v>
                </c:pt>
                <c:pt idx="499">
                  <c:v>6004.1399999999994</c:v>
                </c:pt>
                <c:pt idx="500">
                  <c:v>6049.1399999999994</c:v>
                </c:pt>
                <c:pt idx="501">
                  <c:v>6119.1399999999994</c:v>
                </c:pt>
                <c:pt idx="502">
                  <c:v>6194.1399999999994</c:v>
                </c:pt>
                <c:pt idx="503">
                  <c:v>6254.1399999999994</c:v>
                </c:pt>
                <c:pt idx="504">
                  <c:v>6044.1399999999994</c:v>
                </c:pt>
                <c:pt idx="505">
                  <c:v>5674.1399999999994</c:v>
                </c:pt>
                <c:pt idx="506">
                  <c:v>5626.3799999999992</c:v>
                </c:pt>
                <c:pt idx="507">
                  <c:v>5601.3799999999992</c:v>
                </c:pt>
                <c:pt idx="508">
                  <c:v>5538.5099999999993</c:v>
                </c:pt>
                <c:pt idx="509">
                  <c:v>5278.2699999999995</c:v>
                </c:pt>
                <c:pt idx="510">
                  <c:v>5082.2699999999995</c:v>
                </c:pt>
                <c:pt idx="511">
                  <c:v>4632.2699999999995</c:v>
                </c:pt>
                <c:pt idx="512">
                  <c:v>4509.5199999999995</c:v>
                </c:pt>
                <c:pt idx="513">
                  <c:v>4483.24</c:v>
                </c:pt>
                <c:pt idx="514">
                  <c:v>4444.3899999999994</c:v>
                </c:pt>
                <c:pt idx="515">
                  <c:v>4744.3899999999994</c:v>
                </c:pt>
                <c:pt idx="516">
                  <c:v>4894.3899999999994</c:v>
                </c:pt>
                <c:pt idx="517">
                  <c:v>4885.5099999999993</c:v>
                </c:pt>
                <c:pt idx="518">
                  <c:v>4576.329999999999</c:v>
                </c:pt>
                <c:pt idx="519">
                  <c:v>4876.329999999999</c:v>
                </c:pt>
                <c:pt idx="520">
                  <c:v>5424.5299999999988</c:v>
                </c:pt>
                <c:pt idx="521">
                  <c:v>5423.8799999999992</c:v>
                </c:pt>
                <c:pt idx="522">
                  <c:v>5369.44</c:v>
                </c:pt>
                <c:pt idx="523">
                  <c:v>5429.44</c:v>
                </c:pt>
                <c:pt idx="524">
                  <c:v>5729.44</c:v>
                </c:pt>
                <c:pt idx="525">
                  <c:v>4729.4399999999996</c:v>
                </c:pt>
                <c:pt idx="526">
                  <c:v>4728.32</c:v>
                </c:pt>
                <c:pt idx="527">
                  <c:v>4878.32</c:v>
                </c:pt>
                <c:pt idx="528">
                  <c:v>4188.2999999999993</c:v>
                </c:pt>
                <c:pt idx="529">
                  <c:v>4143.8999999999996</c:v>
                </c:pt>
                <c:pt idx="530">
                  <c:v>3984.3399999999997</c:v>
                </c:pt>
                <c:pt idx="531">
                  <c:v>3943.64</c:v>
                </c:pt>
                <c:pt idx="532">
                  <c:v>3855.14</c:v>
                </c:pt>
                <c:pt idx="533">
                  <c:v>3834.18</c:v>
                </c:pt>
                <c:pt idx="534">
                  <c:v>3831.54</c:v>
                </c:pt>
                <c:pt idx="535">
                  <c:v>3911.54</c:v>
                </c:pt>
                <c:pt idx="536">
                  <c:v>3911.42</c:v>
                </c:pt>
                <c:pt idx="537">
                  <c:v>3891.42</c:v>
                </c:pt>
                <c:pt idx="538">
                  <c:v>3423.25</c:v>
                </c:pt>
                <c:pt idx="539">
                  <c:v>3460.25</c:v>
                </c:pt>
                <c:pt idx="540">
                  <c:v>3458.72</c:v>
                </c:pt>
                <c:pt idx="541">
                  <c:v>3533.72</c:v>
                </c:pt>
                <c:pt idx="542">
                  <c:v>3560.72</c:v>
                </c:pt>
                <c:pt idx="543">
                  <c:v>3620.72</c:v>
                </c:pt>
                <c:pt idx="544">
                  <c:v>3670.72</c:v>
                </c:pt>
                <c:pt idx="545">
                  <c:v>3670.6</c:v>
                </c:pt>
                <c:pt idx="546">
                  <c:v>3820.6</c:v>
                </c:pt>
                <c:pt idx="547">
                  <c:v>3770.27</c:v>
                </c:pt>
                <c:pt idx="548">
                  <c:v>3748.07</c:v>
                </c:pt>
                <c:pt idx="549">
                  <c:v>3768.07</c:v>
                </c:pt>
                <c:pt idx="550">
                  <c:v>3813.07</c:v>
                </c:pt>
                <c:pt idx="551">
                  <c:v>4113.07</c:v>
                </c:pt>
                <c:pt idx="552">
                  <c:v>4263.07</c:v>
                </c:pt>
                <c:pt idx="553">
                  <c:v>4261.8899999999994</c:v>
                </c:pt>
                <c:pt idx="554">
                  <c:v>4281.8899999999994</c:v>
                </c:pt>
                <c:pt idx="555">
                  <c:v>4349.8899999999994</c:v>
                </c:pt>
                <c:pt idx="556">
                  <c:v>4229.8999999999996</c:v>
                </c:pt>
                <c:pt idx="557">
                  <c:v>4109.91</c:v>
                </c:pt>
                <c:pt idx="558">
                  <c:v>4074.6299999999997</c:v>
                </c:pt>
                <c:pt idx="559">
                  <c:v>4072.22</c:v>
                </c:pt>
                <c:pt idx="560">
                  <c:v>4117.2199999999993</c:v>
                </c:pt>
                <c:pt idx="561">
                  <c:v>4267.2199999999993</c:v>
                </c:pt>
                <c:pt idx="562">
                  <c:v>4287.2199999999993</c:v>
                </c:pt>
                <c:pt idx="563">
                  <c:v>4287.0999999999995</c:v>
                </c:pt>
                <c:pt idx="564">
                  <c:v>4307.0999999999995</c:v>
                </c:pt>
                <c:pt idx="565">
                  <c:v>4607.0999999999995</c:v>
                </c:pt>
                <c:pt idx="566">
                  <c:v>4757.0999999999995</c:v>
                </c:pt>
                <c:pt idx="567">
                  <c:v>4907.0999999999995</c:v>
                </c:pt>
                <c:pt idx="568">
                  <c:v>5057.0999999999995</c:v>
                </c:pt>
                <c:pt idx="569">
                  <c:v>5084.0999999999995</c:v>
                </c:pt>
                <c:pt idx="570">
                  <c:v>5083.62</c:v>
                </c:pt>
                <c:pt idx="571">
                  <c:v>5128.62</c:v>
                </c:pt>
                <c:pt idx="572">
                  <c:v>5155.62</c:v>
                </c:pt>
                <c:pt idx="573">
                  <c:v>5182.62</c:v>
                </c:pt>
                <c:pt idx="574">
                  <c:v>5156.34</c:v>
                </c:pt>
                <c:pt idx="575">
                  <c:v>4638.38</c:v>
                </c:pt>
                <c:pt idx="576">
                  <c:v>4665.38</c:v>
                </c:pt>
                <c:pt idx="577">
                  <c:v>4692.38</c:v>
                </c:pt>
                <c:pt idx="578">
                  <c:v>4719.38</c:v>
                </c:pt>
                <c:pt idx="579">
                  <c:v>4749.38</c:v>
                </c:pt>
                <c:pt idx="580">
                  <c:v>4776.38</c:v>
                </c:pt>
                <c:pt idx="581">
                  <c:v>4773.78</c:v>
                </c:pt>
                <c:pt idx="582">
                  <c:v>5148.78</c:v>
                </c:pt>
                <c:pt idx="583">
                  <c:v>4859.95</c:v>
                </c:pt>
                <c:pt idx="584">
                  <c:v>4491.9699999999993</c:v>
                </c:pt>
                <c:pt idx="585">
                  <c:v>4371.9699999999993</c:v>
                </c:pt>
                <c:pt idx="586">
                  <c:v>4369.4399999999996</c:v>
                </c:pt>
                <c:pt idx="587">
                  <c:v>4419.4399999999996</c:v>
                </c:pt>
                <c:pt idx="588">
                  <c:v>4469.4399999999996</c:v>
                </c:pt>
                <c:pt idx="589">
                  <c:v>7934.92</c:v>
                </c:pt>
                <c:pt idx="590">
                  <c:v>7934.68</c:v>
                </c:pt>
                <c:pt idx="591">
                  <c:v>7979.68</c:v>
                </c:pt>
                <c:pt idx="592">
                  <c:v>8067.68</c:v>
                </c:pt>
                <c:pt idx="593">
                  <c:v>8217.68</c:v>
                </c:pt>
                <c:pt idx="594">
                  <c:v>8217.32</c:v>
                </c:pt>
                <c:pt idx="595">
                  <c:v>8244.32</c:v>
                </c:pt>
                <c:pt idx="596">
                  <c:v>8394.32</c:v>
                </c:pt>
                <c:pt idx="597">
                  <c:v>8340.86</c:v>
                </c:pt>
                <c:pt idx="598">
                  <c:v>8264.33</c:v>
                </c:pt>
                <c:pt idx="599">
                  <c:v>8220.41</c:v>
                </c:pt>
                <c:pt idx="600">
                  <c:v>8170.41</c:v>
                </c:pt>
                <c:pt idx="601">
                  <c:v>8165.41</c:v>
                </c:pt>
                <c:pt idx="602">
                  <c:v>8158.61</c:v>
                </c:pt>
                <c:pt idx="603">
                  <c:v>8158.62</c:v>
                </c:pt>
                <c:pt idx="604">
                  <c:v>8155.68</c:v>
                </c:pt>
                <c:pt idx="605">
                  <c:v>8175.68</c:v>
                </c:pt>
                <c:pt idx="606">
                  <c:v>4576.92</c:v>
                </c:pt>
                <c:pt idx="607">
                  <c:v>4534.92</c:v>
                </c:pt>
                <c:pt idx="608">
                  <c:v>4533.3900000000003</c:v>
                </c:pt>
                <c:pt idx="609">
                  <c:v>4603.3900000000003</c:v>
                </c:pt>
                <c:pt idx="610">
                  <c:v>4603.2700000000004</c:v>
                </c:pt>
                <c:pt idx="611">
                  <c:v>4630.2700000000004</c:v>
                </c:pt>
                <c:pt idx="612">
                  <c:v>4705.2700000000004</c:v>
                </c:pt>
                <c:pt idx="613">
                  <c:v>4725.2700000000004</c:v>
                </c:pt>
                <c:pt idx="614">
                  <c:v>5273.47</c:v>
                </c:pt>
                <c:pt idx="615">
                  <c:v>5273.2300000000005</c:v>
                </c:pt>
                <c:pt idx="616">
                  <c:v>5123.2300000000005</c:v>
                </c:pt>
                <c:pt idx="617">
                  <c:v>4623.2300000000005</c:v>
                </c:pt>
                <c:pt idx="618">
                  <c:v>3623.2300000000005</c:v>
                </c:pt>
                <c:pt idx="619">
                  <c:v>3621.8200000000006</c:v>
                </c:pt>
                <c:pt idx="620">
                  <c:v>3567.3800000000006</c:v>
                </c:pt>
                <c:pt idx="621">
                  <c:v>3717.3800000000006</c:v>
                </c:pt>
                <c:pt idx="622">
                  <c:v>3716.3800000000006</c:v>
                </c:pt>
                <c:pt idx="623">
                  <c:v>3668.3800000000006</c:v>
                </c:pt>
                <c:pt idx="624">
                  <c:v>3667.9700000000007</c:v>
                </c:pt>
                <c:pt idx="625">
                  <c:v>3647.9600000000005</c:v>
                </c:pt>
                <c:pt idx="626">
                  <c:v>3527.9700000000007</c:v>
                </c:pt>
                <c:pt idx="627">
                  <c:v>3562.9700000000007</c:v>
                </c:pt>
                <c:pt idx="628">
                  <c:v>3547.6300000000006</c:v>
                </c:pt>
                <c:pt idx="629">
                  <c:v>3546.2200000000007</c:v>
                </c:pt>
                <c:pt idx="630">
                  <c:v>7040.85</c:v>
                </c:pt>
                <c:pt idx="631">
                  <c:v>7060.85</c:v>
                </c:pt>
                <c:pt idx="632">
                  <c:v>6923.75</c:v>
                </c:pt>
                <c:pt idx="633">
                  <c:v>6685.23</c:v>
                </c:pt>
                <c:pt idx="634">
                  <c:v>6629.9299999999994</c:v>
                </c:pt>
                <c:pt idx="635">
                  <c:v>6534.329999999999</c:v>
                </c:pt>
                <c:pt idx="636">
                  <c:v>6044.7799999999988</c:v>
                </c:pt>
                <c:pt idx="637">
                  <c:v>5966.6999999999989</c:v>
                </c:pt>
                <c:pt idx="638">
                  <c:v>5881.6999999999989</c:v>
                </c:pt>
                <c:pt idx="639">
                  <c:v>5796.6999999999989</c:v>
                </c:pt>
                <c:pt idx="640">
                  <c:v>5724.0199999999986</c:v>
                </c:pt>
                <c:pt idx="641">
                  <c:v>5701.7899999999991</c:v>
                </c:pt>
                <c:pt idx="642">
                  <c:v>5655.5999999999995</c:v>
                </c:pt>
                <c:pt idx="643">
                  <c:v>5452.2999999999993</c:v>
                </c:pt>
                <c:pt idx="644">
                  <c:v>5389.4</c:v>
                </c:pt>
                <c:pt idx="645">
                  <c:v>5148.79</c:v>
                </c:pt>
                <c:pt idx="646">
                  <c:v>4747.2299999999996</c:v>
                </c:pt>
                <c:pt idx="647">
                  <c:v>4720.95</c:v>
                </c:pt>
                <c:pt idx="648">
                  <c:v>4713.21</c:v>
                </c:pt>
                <c:pt idx="649">
                  <c:v>4113.21</c:v>
                </c:pt>
                <c:pt idx="650">
                  <c:v>4112</c:v>
                </c:pt>
                <c:pt idx="651">
                  <c:v>4162</c:v>
                </c:pt>
                <c:pt idx="652">
                  <c:v>4207</c:v>
                </c:pt>
                <c:pt idx="653">
                  <c:v>4206.76</c:v>
                </c:pt>
                <c:pt idx="654">
                  <c:v>4251.76</c:v>
                </c:pt>
                <c:pt idx="655">
                  <c:v>4246.76</c:v>
                </c:pt>
                <c:pt idx="656">
                  <c:v>4239.96</c:v>
                </c:pt>
                <c:pt idx="657">
                  <c:v>4240</c:v>
                </c:pt>
                <c:pt idx="658">
                  <c:v>4210.38</c:v>
                </c:pt>
                <c:pt idx="659">
                  <c:v>4136.3500000000004</c:v>
                </c:pt>
                <c:pt idx="660">
                  <c:v>4119.68</c:v>
                </c:pt>
                <c:pt idx="661">
                  <c:v>3883.67</c:v>
                </c:pt>
                <c:pt idx="662">
                  <c:v>3844.67</c:v>
                </c:pt>
                <c:pt idx="663">
                  <c:v>3807.17</c:v>
                </c:pt>
                <c:pt idx="664">
                  <c:v>3789.17</c:v>
                </c:pt>
                <c:pt idx="665">
                  <c:v>3769.67</c:v>
                </c:pt>
                <c:pt idx="666">
                  <c:v>3599.33</c:v>
                </c:pt>
                <c:pt idx="667">
                  <c:v>3659.33</c:v>
                </c:pt>
                <c:pt idx="668">
                  <c:v>3679.33</c:v>
                </c:pt>
                <c:pt idx="669">
                  <c:v>3699.33</c:v>
                </c:pt>
                <c:pt idx="670">
                  <c:v>3719.33</c:v>
                </c:pt>
                <c:pt idx="671">
                  <c:v>3713.5099999999998</c:v>
                </c:pt>
                <c:pt idx="672">
                  <c:v>3114.18</c:v>
                </c:pt>
                <c:pt idx="673">
                  <c:v>2917.2999999999997</c:v>
                </c:pt>
                <c:pt idx="674">
                  <c:v>2865.0099999999998</c:v>
                </c:pt>
                <c:pt idx="675">
                  <c:v>2773.0299999999997</c:v>
                </c:pt>
                <c:pt idx="676">
                  <c:v>1579.4699999999998</c:v>
                </c:pt>
                <c:pt idx="677">
                  <c:v>1546.4699999999998</c:v>
                </c:pt>
                <c:pt idx="678">
                  <c:v>1566.4699999999998</c:v>
                </c:pt>
                <c:pt idx="679">
                  <c:v>1562.12</c:v>
                </c:pt>
                <c:pt idx="680">
                  <c:v>1589.12</c:v>
                </c:pt>
                <c:pt idx="681">
                  <c:v>1616.12</c:v>
                </c:pt>
                <c:pt idx="682">
                  <c:v>1616</c:v>
                </c:pt>
                <c:pt idx="683">
                  <c:v>1691</c:v>
                </c:pt>
                <c:pt idx="684">
                  <c:v>691</c:v>
                </c:pt>
                <c:pt idx="685">
                  <c:v>636.55999999999995</c:v>
                </c:pt>
                <c:pt idx="686">
                  <c:v>690.56</c:v>
                </c:pt>
                <c:pt idx="687">
                  <c:v>710.56</c:v>
                </c:pt>
                <c:pt idx="688">
                  <c:v>770.56</c:v>
                </c:pt>
                <c:pt idx="689">
                  <c:v>797.56</c:v>
                </c:pt>
                <c:pt idx="690">
                  <c:v>796.43999999999994</c:v>
                </c:pt>
                <c:pt idx="691">
                  <c:v>4288.97</c:v>
                </c:pt>
                <c:pt idx="692">
                  <c:v>4281.3</c:v>
                </c:pt>
                <c:pt idx="693">
                  <c:v>4316.3</c:v>
                </c:pt>
                <c:pt idx="694">
                  <c:v>4451.3</c:v>
                </c:pt>
                <c:pt idx="695">
                  <c:v>4451.18</c:v>
                </c:pt>
                <c:pt idx="696">
                  <c:v>4071.76</c:v>
                </c:pt>
                <c:pt idx="697">
                  <c:v>4070.76</c:v>
                </c:pt>
                <c:pt idx="698">
                  <c:v>4054.76</c:v>
                </c:pt>
                <c:pt idx="699">
                  <c:v>4053.76</c:v>
                </c:pt>
                <c:pt idx="700">
                  <c:v>4965.6000000000004</c:v>
                </c:pt>
                <c:pt idx="701">
                  <c:v>4965.4800000000005</c:v>
                </c:pt>
                <c:pt idx="702">
                  <c:v>4865.4800000000005</c:v>
                </c:pt>
                <c:pt idx="703">
                  <c:v>4815.4800000000005</c:v>
                </c:pt>
                <c:pt idx="704">
                  <c:v>4789.2000000000007</c:v>
                </c:pt>
                <c:pt idx="705">
                  <c:v>4731.1600000000008</c:v>
                </c:pt>
                <c:pt idx="706">
                  <c:v>4231.1600000000008</c:v>
                </c:pt>
                <c:pt idx="707">
                  <c:v>4226.7500000000009</c:v>
                </c:pt>
                <c:pt idx="708">
                  <c:v>4221.7500000000009</c:v>
                </c:pt>
                <c:pt idx="709">
                  <c:v>4214.9500000000007</c:v>
                </c:pt>
                <c:pt idx="710">
                  <c:v>4214.9600000000009</c:v>
                </c:pt>
                <c:pt idx="711">
                  <c:v>4484.9600000000009</c:v>
                </c:pt>
                <c:pt idx="712">
                  <c:v>4482.6600000000008</c:v>
                </c:pt>
                <c:pt idx="713">
                  <c:v>4480.8200000000006</c:v>
                </c:pt>
                <c:pt idx="714">
                  <c:v>4080.8200000000006</c:v>
                </c:pt>
                <c:pt idx="715">
                  <c:v>3912.4100000000008</c:v>
                </c:pt>
                <c:pt idx="716">
                  <c:v>3732.8300000000008</c:v>
                </c:pt>
                <c:pt idx="717">
                  <c:v>3482.8300000000008</c:v>
                </c:pt>
                <c:pt idx="718">
                  <c:v>3114.0700000000006</c:v>
                </c:pt>
                <c:pt idx="719">
                  <c:v>3029.0700000000006</c:v>
                </c:pt>
                <c:pt idx="720">
                  <c:v>2977.6200000000008</c:v>
                </c:pt>
                <c:pt idx="721">
                  <c:v>2972.8000000000006</c:v>
                </c:pt>
                <c:pt idx="722">
                  <c:v>2918.3600000000006</c:v>
                </c:pt>
                <c:pt idx="723">
                  <c:v>2917.3600000000006</c:v>
                </c:pt>
                <c:pt idx="724">
                  <c:v>3117.3600000000006</c:v>
                </c:pt>
                <c:pt idx="725">
                  <c:v>3137.3600000000006</c:v>
                </c:pt>
                <c:pt idx="726">
                  <c:v>3487.3600000000006</c:v>
                </c:pt>
                <c:pt idx="727">
                  <c:v>3497.3600000000006</c:v>
                </c:pt>
                <c:pt idx="728">
                  <c:v>3497.0000000000005</c:v>
                </c:pt>
                <c:pt idx="729">
                  <c:v>3412.0000000000005</c:v>
                </c:pt>
                <c:pt idx="730">
                  <c:v>3046.6800000000003</c:v>
                </c:pt>
                <c:pt idx="731">
                  <c:v>3037.3100000000004</c:v>
                </c:pt>
                <c:pt idx="732">
                  <c:v>2978.6800000000003</c:v>
                </c:pt>
                <c:pt idx="733">
                  <c:v>2878.6800000000003</c:v>
                </c:pt>
                <c:pt idx="734">
                  <c:v>2928.6800000000003</c:v>
                </c:pt>
                <c:pt idx="735">
                  <c:v>2925.3300000000004</c:v>
                </c:pt>
                <c:pt idx="736">
                  <c:v>3305.3300000000004</c:v>
                </c:pt>
                <c:pt idx="737">
                  <c:v>3279.3300000000004</c:v>
                </c:pt>
                <c:pt idx="738">
                  <c:v>3322.3300000000004</c:v>
                </c:pt>
                <c:pt idx="739">
                  <c:v>3321.6800000000003</c:v>
                </c:pt>
                <c:pt idx="740">
                  <c:v>3348.6800000000003</c:v>
                </c:pt>
                <c:pt idx="741">
                  <c:v>3368.6800000000003</c:v>
                </c:pt>
                <c:pt idx="742">
                  <c:v>3395.6800000000003</c:v>
                </c:pt>
                <c:pt idx="743">
                  <c:v>3422.6800000000003</c:v>
                </c:pt>
                <c:pt idx="744">
                  <c:v>3422.4400000000005</c:v>
                </c:pt>
                <c:pt idx="745">
                  <c:v>3449.4400000000005</c:v>
                </c:pt>
                <c:pt idx="746">
                  <c:v>3499.4400000000005</c:v>
                </c:pt>
                <c:pt idx="747">
                  <c:v>3509.4400000000005</c:v>
                </c:pt>
                <c:pt idx="748">
                  <c:v>3849.4400000000005</c:v>
                </c:pt>
                <c:pt idx="749">
                  <c:v>4426.9400000000005</c:v>
                </c:pt>
                <c:pt idx="750">
                  <c:v>4424.5200000000004</c:v>
                </c:pt>
                <c:pt idx="751">
                  <c:v>4205.96</c:v>
                </c:pt>
                <c:pt idx="752">
                  <c:v>4179.68</c:v>
                </c:pt>
                <c:pt idx="753">
                  <c:v>3776.6800000000003</c:v>
                </c:pt>
                <c:pt idx="754">
                  <c:v>3743.38</c:v>
                </c:pt>
                <c:pt idx="755">
                  <c:v>3229.56</c:v>
                </c:pt>
                <c:pt idx="756">
                  <c:v>3225.74</c:v>
                </c:pt>
                <c:pt idx="757">
                  <c:v>3275.74</c:v>
                </c:pt>
                <c:pt idx="758">
                  <c:v>3302.74</c:v>
                </c:pt>
                <c:pt idx="759">
                  <c:v>3352.74</c:v>
                </c:pt>
                <c:pt idx="760">
                  <c:v>4952.49</c:v>
                </c:pt>
                <c:pt idx="761">
                  <c:v>4962.49</c:v>
                </c:pt>
                <c:pt idx="762">
                  <c:v>5012.49</c:v>
                </c:pt>
                <c:pt idx="763">
                  <c:v>5025.99</c:v>
                </c:pt>
                <c:pt idx="764">
                  <c:v>5025.87</c:v>
                </c:pt>
                <c:pt idx="765">
                  <c:v>5044.37</c:v>
                </c:pt>
                <c:pt idx="766">
                  <c:v>8527.130000000001</c:v>
                </c:pt>
                <c:pt idx="767">
                  <c:v>8527.01</c:v>
                </c:pt>
                <c:pt idx="768">
                  <c:v>8547.01</c:v>
                </c:pt>
                <c:pt idx="769">
                  <c:v>9407.01</c:v>
                </c:pt>
                <c:pt idx="770">
                  <c:v>9672.01</c:v>
                </c:pt>
                <c:pt idx="771">
                  <c:v>9666.61</c:v>
                </c:pt>
                <c:pt idx="772">
                  <c:v>9661.61</c:v>
                </c:pt>
                <c:pt idx="773">
                  <c:v>9654.8100000000013</c:v>
                </c:pt>
                <c:pt idx="774">
                  <c:v>9654.8200000000015</c:v>
                </c:pt>
                <c:pt idx="775">
                  <c:v>9464.3300000000017</c:v>
                </c:pt>
                <c:pt idx="776">
                  <c:v>9044.3300000000017</c:v>
                </c:pt>
                <c:pt idx="777">
                  <c:v>8442.0800000000017</c:v>
                </c:pt>
                <c:pt idx="778">
                  <c:v>8320.0800000000017</c:v>
                </c:pt>
                <c:pt idx="779">
                  <c:v>8234.6800000000021</c:v>
                </c:pt>
                <c:pt idx="780">
                  <c:v>8174.9600000000019</c:v>
                </c:pt>
                <c:pt idx="781">
                  <c:v>8161.9600000000019</c:v>
                </c:pt>
                <c:pt idx="782">
                  <c:v>9151.9600000000028</c:v>
                </c:pt>
                <c:pt idx="783">
                  <c:v>9146.0200000000023</c:v>
                </c:pt>
                <c:pt idx="784">
                  <c:v>8735.1800000000021</c:v>
                </c:pt>
                <c:pt idx="785">
                  <c:v>8734.7700000000023</c:v>
                </c:pt>
                <c:pt idx="786">
                  <c:v>9074.7700000000023</c:v>
                </c:pt>
                <c:pt idx="787">
                  <c:v>9274.7700000000023</c:v>
                </c:pt>
                <c:pt idx="788">
                  <c:v>9274.6500000000015</c:v>
                </c:pt>
                <c:pt idx="789">
                  <c:v>9294.6500000000015</c:v>
                </c:pt>
                <c:pt idx="790">
                  <c:v>9314.6500000000015</c:v>
                </c:pt>
                <c:pt idx="791">
                  <c:v>9464.6500000000015</c:v>
                </c:pt>
                <c:pt idx="792">
                  <c:v>9464.2900000000009</c:v>
                </c:pt>
                <c:pt idx="793">
                  <c:v>9804.2900000000009</c:v>
                </c:pt>
                <c:pt idx="794">
                  <c:v>9534.44</c:v>
                </c:pt>
                <c:pt idx="795">
                  <c:v>9449.44</c:v>
                </c:pt>
                <c:pt idx="796">
                  <c:v>9412.27</c:v>
                </c:pt>
                <c:pt idx="797">
                  <c:v>9363.3700000000008</c:v>
                </c:pt>
                <c:pt idx="798">
                  <c:v>9279.44</c:v>
                </c:pt>
                <c:pt idx="799">
                  <c:v>9126.0400000000009</c:v>
                </c:pt>
                <c:pt idx="800">
                  <c:v>9071.6</c:v>
                </c:pt>
                <c:pt idx="801">
                  <c:v>9098.6</c:v>
                </c:pt>
                <c:pt idx="802">
                  <c:v>9093.9600000000009</c:v>
                </c:pt>
                <c:pt idx="803">
                  <c:v>9039.52</c:v>
                </c:pt>
                <c:pt idx="804">
                  <c:v>9419.52</c:v>
                </c:pt>
                <c:pt idx="805">
                  <c:v>9569.52</c:v>
                </c:pt>
                <c:pt idx="806">
                  <c:v>9568.2800000000007</c:v>
                </c:pt>
                <c:pt idx="807">
                  <c:v>9581.7800000000007</c:v>
                </c:pt>
                <c:pt idx="808">
                  <c:v>9624.7800000000007</c:v>
                </c:pt>
                <c:pt idx="809">
                  <c:v>9644.7800000000007</c:v>
                </c:pt>
                <c:pt idx="810">
                  <c:v>9664.7800000000007</c:v>
                </c:pt>
                <c:pt idx="811">
                  <c:v>9714.7800000000007</c:v>
                </c:pt>
                <c:pt idx="812">
                  <c:v>9714.18</c:v>
                </c:pt>
                <c:pt idx="813">
                  <c:v>9734.18</c:v>
                </c:pt>
                <c:pt idx="814">
                  <c:v>9761.18</c:v>
                </c:pt>
                <c:pt idx="815">
                  <c:v>9781.18</c:v>
                </c:pt>
                <c:pt idx="816">
                  <c:v>9809.18</c:v>
                </c:pt>
                <c:pt idx="817">
                  <c:v>11453.78</c:v>
                </c:pt>
                <c:pt idx="818">
                  <c:v>11503.78</c:v>
                </c:pt>
                <c:pt idx="819">
                  <c:v>11530.78</c:v>
                </c:pt>
                <c:pt idx="820">
                  <c:v>11537.78</c:v>
                </c:pt>
                <c:pt idx="821">
                  <c:v>11579.78</c:v>
                </c:pt>
                <c:pt idx="822">
                  <c:v>11599.78</c:v>
                </c:pt>
                <c:pt idx="823">
                  <c:v>11620.78</c:v>
                </c:pt>
                <c:pt idx="824">
                  <c:v>11620.18</c:v>
                </c:pt>
                <c:pt idx="825">
                  <c:v>11662.18</c:v>
                </c:pt>
                <c:pt idx="826">
                  <c:v>12002.18</c:v>
                </c:pt>
                <c:pt idx="827">
                  <c:v>12022.18</c:v>
                </c:pt>
                <c:pt idx="828">
                  <c:v>12036.18</c:v>
                </c:pt>
                <c:pt idx="829">
                  <c:v>12063.18</c:v>
                </c:pt>
                <c:pt idx="830">
                  <c:v>12539.25</c:v>
                </c:pt>
                <c:pt idx="831">
                  <c:v>12538.89</c:v>
                </c:pt>
                <c:pt idx="832">
                  <c:v>12558.89</c:v>
                </c:pt>
                <c:pt idx="833">
                  <c:v>12648.89</c:v>
                </c:pt>
                <c:pt idx="834">
                  <c:v>12668.89</c:v>
                </c:pt>
                <c:pt idx="835">
                  <c:v>12695.89</c:v>
                </c:pt>
                <c:pt idx="836">
                  <c:v>13045.89</c:v>
                </c:pt>
                <c:pt idx="837">
                  <c:v>13245.89</c:v>
                </c:pt>
                <c:pt idx="838">
                  <c:v>13287.89</c:v>
                </c:pt>
                <c:pt idx="839">
                  <c:v>13314.89</c:v>
                </c:pt>
                <c:pt idx="840">
                  <c:v>13334.89</c:v>
                </c:pt>
                <c:pt idx="841">
                  <c:v>13334.17</c:v>
                </c:pt>
                <c:pt idx="842">
                  <c:v>13271.32</c:v>
                </c:pt>
                <c:pt idx="843">
                  <c:v>12631.64</c:v>
                </c:pt>
                <c:pt idx="844">
                  <c:v>12078.349999999999</c:v>
                </c:pt>
                <c:pt idx="845">
                  <c:v>11672.609999999999</c:v>
                </c:pt>
                <c:pt idx="846">
                  <c:v>11433.749999999998</c:v>
                </c:pt>
                <c:pt idx="847">
                  <c:v>11059.149999999998</c:v>
                </c:pt>
                <c:pt idx="848">
                  <c:v>10752.299999999997</c:v>
                </c:pt>
                <c:pt idx="849">
                  <c:v>9728.3599999999969</c:v>
                </c:pt>
                <c:pt idx="850">
                  <c:v>9312.3599999999969</c:v>
                </c:pt>
                <c:pt idx="851">
                  <c:v>9292.1099999999969</c:v>
                </c:pt>
                <c:pt idx="852">
                  <c:v>8578.0099999999966</c:v>
                </c:pt>
                <c:pt idx="853">
                  <c:v>8613.0099999999966</c:v>
                </c:pt>
                <c:pt idx="854">
                  <c:v>8640.0099999999966</c:v>
                </c:pt>
                <c:pt idx="855">
                  <c:v>8667.0099999999966</c:v>
                </c:pt>
                <c:pt idx="856">
                  <c:v>8687.0099999999966</c:v>
                </c:pt>
                <c:pt idx="857">
                  <c:v>8887.0099999999966</c:v>
                </c:pt>
                <c:pt idx="858">
                  <c:v>8876.4799999999959</c:v>
                </c:pt>
                <c:pt idx="859">
                  <c:v>8903.4799999999959</c:v>
                </c:pt>
                <c:pt idx="860">
                  <c:v>9243.4799999999959</c:v>
                </c:pt>
                <c:pt idx="861">
                  <c:v>9243.2399999999961</c:v>
                </c:pt>
                <c:pt idx="862">
                  <c:v>9270.2399999999961</c:v>
                </c:pt>
                <c:pt idx="863">
                  <c:v>9307.2399999999961</c:v>
                </c:pt>
                <c:pt idx="864">
                  <c:v>9334.2399999999961</c:v>
                </c:pt>
                <c:pt idx="865">
                  <c:v>9354.2399999999961</c:v>
                </c:pt>
                <c:pt idx="866">
                  <c:v>9399.2399999999961</c:v>
                </c:pt>
                <c:pt idx="867">
                  <c:v>7600.2399999999961</c:v>
                </c:pt>
                <c:pt idx="868">
                  <c:v>7610.2399999999961</c:v>
                </c:pt>
                <c:pt idx="869">
                  <c:v>7583.9599999999964</c:v>
                </c:pt>
                <c:pt idx="870">
                  <c:v>6937.9999999999964</c:v>
                </c:pt>
                <c:pt idx="871">
                  <c:v>6869.3799999999965</c:v>
                </c:pt>
                <c:pt idx="872">
                  <c:v>6858.0799999999963</c:v>
                </c:pt>
                <c:pt idx="873">
                  <c:v>6535.359999999996</c:v>
                </c:pt>
                <c:pt idx="874">
                  <c:v>6509.359999999996</c:v>
                </c:pt>
                <c:pt idx="875">
                  <c:v>6503.5399999999963</c:v>
                </c:pt>
                <c:pt idx="876">
                  <c:v>6523.5399999999963</c:v>
                </c:pt>
                <c:pt idx="877">
                  <c:v>6723.5399999999963</c:v>
                </c:pt>
                <c:pt idx="878">
                  <c:v>6763.5399999999963</c:v>
                </c:pt>
                <c:pt idx="879">
                  <c:v>6783.5399999999963</c:v>
                </c:pt>
                <c:pt idx="880">
                  <c:v>6810.5399999999963</c:v>
                </c:pt>
                <c:pt idx="881">
                  <c:v>6820.5399999999963</c:v>
                </c:pt>
                <c:pt idx="882">
                  <c:v>6870.5399999999963</c:v>
                </c:pt>
                <c:pt idx="883">
                  <c:v>6870.1799999999967</c:v>
                </c:pt>
                <c:pt idx="884">
                  <c:v>6897.1799999999967</c:v>
                </c:pt>
                <c:pt idx="885">
                  <c:v>6935.6799999999967</c:v>
                </c:pt>
                <c:pt idx="886">
                  <c:v>6958.1799999999967</c:v>
                </c:pt>
                <c:pt idx="887">
                  <c:v>7678.1799999999967</c:v>
                </c:pt>
                <c:pt idx="888">
                  <c:v>7728.1799999999967</c:v>
                </c:pt>
                <c:pt idx="889">
                  <c:v>17728.179999999997</c:v>
                </c:pt>
                <c:pt idx="890">
                  <c:v>17727.819999999996</c:v>
                </c:pt>
                <c:pt idx="891">
                  <c:v>17885.419999999995</c:v>
                </c:pt>
                <c:pt idx="892">
                  <c:v>17885.299999999996</c:v>
                </c:pt>
                <c:pt idx="893">
                  <c:v>18185.299999999996</c:v>
                </c:pt>
                <c:pt idx="894">
                  <c:v>18185.179999999997</c:v>
                </c:pt>
                <c:pt idx="895">
                  <c:v>18212.179999999997</c:v>
                </c:pt>
                <c:pt idx="896">
                  <c:v>18207.179999999997</c:v>
                </c:pt>
                <c:pt idx="897">
                  <c:v>18200.379999999997</c:v>
                </c:pt>
                <c:pt idx="898">
                  <c:v>18200.439999999999</c:v>
                </c:pt>
                <c:pt idx="899">
                  <c:v>18011.96</c:v>
                </c:pt>
                <c:pt idx="900">
                  <c:v>8243.1899999999987</c:v>
                </c:pt>
                <c:pt idx="901">
                  <c:v>8241.1899999999987</c:v>
                </c:pt>
                <c:pt idx="902">
                  <c:v>8268.1899999999987</c:v>
                </c:pt>
                <c:pt idx="903">
                  <c:v>8273.1699999999983</c:v>
                </c:pt>
                <c:pt idx="904">
                  <c:v>8300.1699999999983</c:v>
                </c:pt>
                <c:pt idx="905">
                  <c:v>8327.1699999999983</c:v>
                </c:pt>
                <c:pt idx="906">
                  <c:v>8354.1699999999983</c:v>
                </c:pt>
                <c:pt idx="907">
                  <c:v>8381.1699999999983</c:v>
                </c:pt>
                <c:pt idx="908">
                  <c:v>8394.6699999999983</c:v>
                </c:pt>
                <c:pt idx="909">
                  <c:v>8394.3099999999977</c:v>
                </c:pt>
                <c:pt idx="910">
                  <c:v>8694.3099999999977</c:v>
                </c:pt>
                <c:pt idx="911">
                  <c:v>8764.3099999999977</c:v>
                </c:pt>
                <c:pt idx="912">
                  <c:v>8794.3099999999977</c:v>
                </c:pt>
                <c:pt idx="913">
                  <c:v>8794.1899999999969</c:v>
                </c:pt>
                <c:pt idx="914">
                  <c:v>8738.6899999999969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869-41C1-8466-690FAA9DE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414144"/>
        <c:axId val="71415680"/>
      </c:lineChart>
      <c:dateAx>
        <c:axId val="7141414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415680"/>
        <c:crosses val="autoZero"/>
        <c:auto val="1"/>
        <c:lblOffset val="100"/>
        <c:baseTimeUnit val="days"/>
      </c:dateAx>
      <c:valAx>
        <c:axId val="71415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141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odseki!$M$4</c:f>
              <c:strCache>
                <c:ptCount val="1"/>
                <c:pt idx="0">
                  <c:v>Prilivi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130-4F51-9557-B2B17D7A061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130-4F51-9557-B2B17D7A061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130-4F51-9557-B2B17D7A061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C130-4F51-9557-B2B17D7A061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130-4F51-9557-B2B17D7A061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C130-4F51-9557-B2B17D7A0612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130-4F51-9557-B2B17D7A061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C130-4F51-9557-B2B17D7A0612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C130-4F51-9557-B2B17D7A061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C130-4F51-9557-B2B17D7A0612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130-4F51-9557-B2B17D7A061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C-C130-4F51-9557-B2B17D7A0612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C130-4F51-9557-B2B17D7A0612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2-C130-4F51-9557-B2B17D7A0612}"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C130-4F51-9557-B2B17D7A0612}"/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4-C130-4F51-9557-B2B17D7A0612}"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C130-4F51-9557-B2B17D7A0612}"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6-C130-4F51-9557-B2B17D7A0612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7-C130-4F51-9557-B2B17D7A0612}"/>
                </c:ext>
              </c:extLst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8-C130-4F51-9557-B2B17D7A0612}"/>
                </c:ext>
              </c:extLst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9-C130-4F51-9557-B2B17D7A0612}"/>
                </c:ext>
              </c:extLst>
            </c:dLbl>
            <c:dLbl>
              <c:idx val="9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A-C130-4F51-9557-B2B17D7A0612}"/>
                </c:ext>
              </c:extLst>
            </c:dLbl>
            <c:dLbl>
              <c:idx val="1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C130-4F51-9557-B2B17D7A0612}"/>
                </c:ext>
              </c:extLst>
            </c:dLbl>
            <c:dLbl>
              <c:idx val="1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C-C130-4F51-9557-B2B17D7A0612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t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D-C130-4F51-9557-B2B17D7A061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,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odseki!$M$5:$M$16</c:f>
              <c:strCache>
                <c:ptCount val="12"/>
                <c:pt idx="0">
                  <c:v>MO</c:v>
                </c:pt>
                <c:pt idx="1">
                  <c:v>ŠPO</c:v>
                </c:pt>
                <c:pt idx="2">
                  <c:v>VO</c:v>
                </c:pt>
                <c:pt idx="3">
                  <c:v>UO</c:v>
                </c:pt>
                <c:pt idx="4">
                  <c:v>Najemnik doma</c:v>
                </c:pt>
                <c:pt idx="5">
                  <c:v>Sofinanciranje športa</c:v>
                </c:pt>
                <c:pt idx="6">
                  <c:v>ERV</c:v>
                </c:pt>
                <c:pt idx="7">
                  <c:v>Članarina</c:v>
                </c:pt>
                <c:pt idx="8">
                  <c:v>Občinski razpisi</c:v>
                </c:pt>
                <c:pt idx="9">
                  <c:v>Sponzorji, donacije</c:v>
                </c:pt>
                <c:pt idx="10">
                  <c:v>Del dohodnine</c:v>
                </c:pt>
                <c:pt idx="11">
                  <c:v>Finančni prihodki</c:v>
                </c:pt>
              </c:strCache>
            </c:strRef>
          </c:cat>
          <c:val>
            <c:numRef>
              <c:f>odseki!$O$5:$O$16</c:f>
              <c:numCache>
                <c:formatCode>#,##0.00\ "€"</c:formatCode>
                <c:ptCount val="12"/>
                <c:pt idx="0">
                  <c:v>7268</c:v>
                </c:pt>
                <c:pt idx="1">
                  <c:v>20609.5</c:v>
                </c:pt>
                <c:pt idx="2">
                  <c:v>1547.5</c:v>
                </c:pt>
                <c:pt idx="3">
                  <c:v>90</c:v>
                </c:pt>
                <c:pt idx="4">
                  <c:v>17705.2</c:v>
                </c:pt>
                <c:pt idx="5">
                  <c:v>6578.4099999999989</c:v>
                </c:pt>
                <c:pt idx="6">
                  <c:v>400</c:v>
                </c:pt>
                <c:pt idx="7">
                  <c:v>10016.879999999999</c:v>
                </c:pt>
                <c:pt idx="8">
                  <c:v>10170</c:v>
                </c:pt>
                <c:pt idx="9">
                  <c:v>5056.3700000000008</c:v>
                </c:pt>
                <c:pt idx="10">
                  <c:v>1041.05</c:v>
                </c:pt>
                <c:pt idx="11">
                  <c:v>0.39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30-4F51-9557-B2B17D7A0612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odseki!$Q$4</c:f>
              <c:strCache>
                <c:ptCount val="1"/>
                <c:pt idx="0">
                  <c:v>Odlivi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C69-4B48-A1F1-0C809D214F4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69-4B48-A1F1-0C809D214F4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C69-4B48-A1F1-0C809D214F4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C69-4B48-A1F1-0C809D214F4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EC69-4B48-A1F1-0C809D214F46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EC69-4B48-A1F1-0C809D214F46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EC69-4B48-A1F1-0C809D214F46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EC69-4B48-A1F1-0C809D214F46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EC69-4B48-A1F1-0C809D214F46}"/>
              </c:ext>
            </c:extLst>
          </c:dPt>
          <c:dLbls>
            <c:dLbl>
              <c:idx val="0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1-EC69-4B48-A1F1-0C809D214F46}"/>
                </c:ext>
              </c:extLst>
            </c:dLbl>
            <c:dLbl>
              <c:idx val="1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3-EC69-4B48-A1F1-0C809D214F46}"/>
                </c:ext>
              </c:extLst>
            </c:dLbl>
            <c:dLbl>
              <c:idx val="2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5-EC69-4B48-A1F1-0C809D214F46}"/>
                </c:ext>
              </c:extLst>
            </c:dLbl>
            <c:dLbl>
              <c:idx val="3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7-EC69-4B48-A1F1-0C809D214F46}"/>
                </c:ext>
              </c:extLst>
            </c:dLbl>
            <c:dLbl>
              <c:idx val="4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9-EC69-4B48-A1F1-0C809D214F46}"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B-EC69-4B48-A1F1-0C809D214F46}"/>
                </c:ext>
              </c:extLst>
            </c:dLbl>
            <c:dLbl>
              <c:idx val="6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D-EC69-4B48-A1F1-0C809D214F46}"/>
                </c:ext>
              </c:extLst>
            </c:dLbl>
            <c:dLbl>
              <c:idx val="7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0F-EC69-4B48-A1F1-0C809D214F46}"/>
                </c:ext>
              </c:extLst>
            </c:dLbl>
            <c:dLbl>
              <c:idx val="8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  <a:noFill/>
                    <a:ln>
                      <a:noFill/>
                    </a:ln>
                  </c15:spPr>
                  <c15:layout/>
                </c:ext>
                <c:ext xmlns:c16="http://schemas.microsoft.com/office/drawing/2014/chart" uri="{C3380CC4-5D6E-409C-BE32-E72D297353CC}">
                  <c16:uniqueId val="{00000011-EC69-4B48-A1F1-0C809D214F46}"/>
                </c:ext>
              </c:extLst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C69-4B48-A1F1-0C809D214F46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5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C69-4B48-A1F1-0C809D214F46}"/>
                </c:ext>
              </c:extLst>
            </c:dLbl>
            <c:dLbl>
              <c:idx val="1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6">
                          <a:lumMod val="6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EC69-4B48-A1F1-0C809D214F46}"/>
                </c:ext>
              </c:extLst>
            </c:dLbl>
            <c:dLbl>
              <c:idx val="1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overflow" horzOverflow="overflow" vert="horz" wrap="non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sl-SI"/>
                </a:p>
              </c:txPr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EC69-4B48-A1F1-0C809D214F46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eparator>;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odseki!$Q$5:$Q$13</c:f>
              <c:strCache>
                <c:ptCount val="9"/>
                <c:pt idx="0">
                  <c:v>Storitve</c:v>
                </c:pt>
                <c:pt idx="1">
                  <c:v>Investicije</c:v>
                </c:pt>
                <c:pt idx="2">
                  <c:v>Kredit (+obesti)</c:v>
                </c:pt>
                <c:pt idx="3">
                  <c:v>Članarina (PZS)</c:v>
                </c:pt>
                <c:pt idx="4">
                  <c:v>Potni nalogi</c:v>
                </c:pt>
                <c:pt idx="5">
                  <c:v>Finance</c:v>
                </c:pt>
                <c:pt idx="6">
                  <c:v>Izobraževanja</c:v>
                </c:pt>
                <c:pt idx="7">
                  <c:v>Trenerji</c:v>
                </c:pt>
                <c:pt idx="8">
                  <c:v>Davki (DDV, dobiček)</c:v>
                </c:pt>
              </c:strCache>
            </c:strRef>
          </c:cat>
          <c:val>
            <c:numRef>
              <c:f>odseki!$S$5:$S$13</c:f>
              <c:numCache>
                <c:formatCode>#,##0.00\ "€"</c:formatCode>
                <c:ptCount val="9"/>
                <c:pt idx="0">
                  <c:v>27443.090000000007</c:v>
                </c:pt>
                <c:pt idx="1">
                  <c:v>16990.36</c:v>
                </c:pt>
                <c:pt idx="2">
                  <c:v>6246.5300000000007</c:v>
                </c:pt>
                <c:pt idx="3">
                  <c:v>7204.57</c:v>
                </c:pt>
                <c:pt idx="4">
                  <c:v>7569.06</c:v>
                </c:pt>
                <c:pt idx="5">
                  <c:v>2026.1799999999969</c:v>
                </c:pt>
                <c:pt idx="6">
                  <c:v>647</c:v>
                </c:pt>
                <c:pt idx="7">
                  <c:v>9412.4399999999987</c:v>
                </c:pt>
                <c:pt idx="8">
                  <c:v>3703.1099999999992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EC69-4B48-A1F1-0C809D214F4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171450</xdr:rowOff>
    </xdr:from>
    <xdr:to>
      <xdr:col>22</xdr:col>
      <xdr:colOff>333375</xdr:colOff>
      <xdr:row>34</xdr:row>
      <xdr:rowOff>180975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142876</xdr:colOff>
      <xdr:row>1</xdr:row>
      <xdr:rowOff>0</xdr:rowOff>
    </xdr:from>
    <xdr:to>
      <xdr:col>19</xdr:col>
      <xdr:colOff>95250</xdr:colOff>
      <xdr:row>35</xdr:row>
      <xdr:rowOff>57151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38100</xdr:rowOff>
    </xdr:from>
    <xdr:to>
      <xdr:col>17</xdr:col>
      <xdr:colOff>342900</xdr:colOff>
      <xdr:row>34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46"/>
  <sheetViews>
    <sheetView tabSelected="1" workbookViewId="0">
      <pane ySplit="1" topLeftCell="A258" activePane="bottomLeft" state="frozen"/>
      <selection pane="bottomLeft" activeCell="Q1" sqref="Q1:Q1048576"/>
    </sheetView>
  </sheetViews>
  <sheetFormatPr defaultRowHeight="15" x14ac:dyDescent="0.25"/>
  <cols>
    <col min="1" max="1" width="10.140625" customWidth="1"/>
    <col min="2" max="2" width="10.140625" bestFit="1" customWidth="1"/>
    <col min="3" max="4" width="10.140625" style="16" customWidth="1"/>
    <col min="5" max="5" width="9.5703125" style="3" bestFit="1" customWidth="1"/>
    <col min="6" max="6" width="10.5703125" style="3" bestFit="1" customWidth="1"/>
    <col min="7" max="7" width="10.5703125" style="20" customWidth="1"/>
    <col min="8" max="8" width="26.28515625" style="18" customWidth="1"/>
    <col min="9" max="9" width="25.85546875" customWidth="1"/>
    <col min="10" max="10" width="40.140625" customWidth="1"/>
    <col min="11" max="11" width="17" customWidth="1"/>
    <col min="12" max="12" width="18.85546875" customWidth="1"/>
    <col min="13" max="13" width="11" customWidth="1"/>
    <col min="14" max="14" width="11.28515625" customWidth="1"/>
  </cols>
  <sheetData>
    <row r="1" spans="1:17" s="5" customFormat="1" x14ac:dyDescent="0.25">
      <c r="A1" s="4" t="s">
        <v>281</v>
      </c>
      <c r="B1" s="5" t="s">
        <v>282</v>
      </c>
      <c r="C1" s="21" t="s">
        <v>3359</v>
      </c>
      <c r="D1" s="21" t="s">
        <v>288</v>
      </c>
      <c r="E1" s="6" t="s">
        <v>283</v>
      </c>
      <c r="F1" s="6" t="s">
        <v>284</v>
      </c>
      <c r="G1" s="22" t="s">
        <v>287</v>
      </c>
      <c r="H1" s="4" t="s">
        <v>0</v>
      </c>
      <c r="I1" s="4" t="s">
        <v>1</v>
      </c>
      <c r="J1" s="4" t="s">
        <v>2</v>
      </c>
      <c r="K1" s="4" t="s">
        <v>3</v>
      </c>
      <c r="L1" s="4" t="s">
        <v>4</v>
      </c>
      <c r="M1" s="4" t="s">
        <v>285</v>
      </c>
      <c r="N1" s="4" t="s">
        <v>286</v>
      </c>
      <c r="O1" s="7">
        <f>SUM(O2:O2000)</f>
        <v>0</v>
      </c>
      <c r="P1" s="7">
        <f>SUM(P2:P2000)</f>
        <v>0</v>
      </c>
      <c r="Q1" s="7">
        <f>SUM(Q2:Q2000)</f>
        <v>0</v>
      </c>
    </row>
    <row r="2" spans="1:17" x14ac:dyDescent="0.25">
      <c r="A2" s="16" t="s">
        <v>3328</v>
      </c>
      <c r="B2" s="2">
        <v>42738</v>
      </c>
      <c r="C2" s="20" t="s">
        <v>299</v>
      </c>
      <c r="D2" s="19"/>
      <c r="F2" s="3">
        <v>200</v>
      </c>
      <c r="G2" s="20" t="s">
        <v>299</v>
      </c>
      <c r="H2" s="18" t="s">
        <v>246</v>
      </c>
      <c r="I2" s="16" t="s">
        <v>247</v>
      </c>
      <c r="J2" s="16" t="s">
        <v>7</v>
      </c>
      <c r="K2" s="16" t="s">
        <v>39</v>
      </c>
      <c r="L2" s="16" t="s">
        <v>3329</v>
      </c>
      <c r="M2" s="17">
        <v>5501.37</v>
      </c>
      <c r="N2" s="3">
        <f t="shared" ref="N2:N65" si="0">M2+F2-E2</f>
        <v>5701.37</v>
      </c>
      <c r="O2">
        <f>IF(ISBLANK(C2),1,0)</f>
        <v>0</v>
      </c>
      <c r="P2">
        <f>IF(OR(AND(NOT(ISBLANK(D2)),ISBLANK(E2)),AND(ISBLANK(D2),NOT(ISBLANK(E2)))),1,0)</f>
        <v>0</v>
      </c>
      <c r="Q2" s="16">
        <f>IF(OR(AND(NOT(ISBLANK(G2)),ISBLANK(F2)),AND(ISBLANK(G2),NOT(ISBLANK(F2)))),1,0)</f>
        <v>0</v>
      </c>
    </row>
    <row r="3" spans="1:17" x14ac:dyDescent="0.25">
      <c r="A3" s="16" t="s">
        <v>3330</v>
      </c>
      <c r="B3" s="2">
        <v>42738</v>
      </c>
      <c r="C3" s="20" t="s">
        <v>299</v>
      </c>
      <c r="D3" s="19"/>
      <c r="F3" s="3">
        <v>40</v>
      </c>
      <c r="G3" s="20" t="s">
        <v>299</v>
      </c>
      <c r="H3" s="18" t="s">
        <v>48</v>
      </c>
      <c r="I3" s="16" t="s">
        <v>49</v>
      </c>
      <c r="J3" s="16" t="s">
        <v>7</v>
      </c>
      <c r="K3" s="16" t="s">
        <v>50</v>
      </c>
      <c r="L3" s="16" t="s">
        <v>3331</v>
      </c>
      <c r="M3" s="3">
        <f t="shared" ref="M3:M66" si="1">N2</f>
        <v>5701.37</v>
      </c>
      <c r="N3" s="3">
        <f t="shared" si="0"/>
        <v>5741.37</v>
      </c>
      <c r="O3" s="16">
        <f t="shared" ref="O3:O66" si="2">IF(ISBLANK(C3),1,0)</f>
        <v>0</v>
      </c>
      <c r="P3" s="16">
        <f t="shared" ref="P3:P66" si="3">IF(OR(AND(NOT(ISBLANK(D3)),ISBLANK(E3)),AND(ISBLANK(D3),NOT(ISBLANK(E3)))),1,0)</f>
        <v>0</v>
      </c>
      <c r="Q3" s="16">
        <f t="shared" ref="Q3:Q66" si="4">IF(OR(AND(NOT(ISBLANK(G3)),ISBLANK(F3)),AND(ISBLANK(G3),NOT(ISBLANK(F3)))),1,0)</f>
        <v>0</v>
      </c>
    </row>
    <row r="4" spans="1:17" x14ac:dyDescent="0.25">
      <c r="A4" s="16" t="s">
        <v>3332</v>
      </c>
      <c r="B4" s="2">
        <v>42738</v>
      </c>
      <c r="C4" s="20" t="s">
        <v>299</v>
      </c>
      <c r="D4" s="19"/>
      <c r="F4" s="3">
        <v>50</v>
      </c>
      <c r="G4" s="20" t="s">
        <v>299</v>
      </c>
      <c r="H4" s="18" t="s">
        <v>48</v>
      </c>
      <c r="I4" s="16" t="s">
        <v>49</v>
      </c>
      <c r="J4" s="16" t="s">
        <v>7</v>
      </c>
      <c r="K4" s="16" t="s">
        <v>50</v>
      </c>
      <c r="L4" s="16" t="s">
        <v>3333</v>
      </c>
      <c r="M4" s="3">
        <f t="shared" si="1"/>
        <v>5741.37</v>
      </c>
      <c r="N4" s="3">
        <f t="shared" si="0"/>
        <v>5791.37</v>
      </c>
      <c r="O4" s="16">
        <f t="shared" si="2"/>
        <v>0</v>
      </c>
      <c r="P4" s="16">
        <f t="shared" si="3"/>
        <v>0</v>
      </c>
      <c r="Q4" s="16">
        <f t="shared" si="4"/>
        <v>0</v>
      </c>
    </row>
    <row r="5" spans="1:17" x14ac:dyDescent="0.25">
      <c r="A5" s="16" t="s">
        <v>3334</v>
      </c>
      <c r="B5" s="2">
        <v>42738</v>
      </c>
      <c r="C5" s="20" t="s">
        <v>299</v>
      </c>
      <c r="D5" s="19"/>
      <c r="F5" s="3">
        <v>27</v>
      </c>
      <c r="G5" s="20" t="s">
        <v>299</v>
      </c>
      <c r="H5" s="18" t="s">
        <v>5</v>
      </c>
      <c r="I5" s="16" t="s">
        <v>3335</v>
      </c>
      <c r="J5" s="16" t="s">
        <v>7</v>
      </c>
      <c r="K5" s="16" t="s">
        <v>3336</v>
      </c>
      <c r="L5" s="16" t="s">
        <v>3337</v>
      </c>
      <c r="M5" s="3">
        <f t="shared" si="1"/>
        <v>5791.37</v>
      </c>
      <c r="N5" s="3">
        <f t="shared" si="0"/>
        <v>5818.37</v>
      </c>
      <c r="O5" s="16">
        <f t="shared" si="2"/>
        <v>0</v>
      </c>
      <c r="P5" s="16">
        <f t="shared" si="3"/>
        <v>0</v>
      </c>
      <c r="Q5" s="16">
        <f t="shared" si="4"/>
        <v>0</v>
      </c>
    </row>
    <row r="6" spans="1:17" x14ac:dyDescent="0.25">
      <c r="A6" s="16" t="s">
        <v>3338</v>
      </c>
      <c r="B6" s="2">
        <v>42738</v>
      </c>
      <c r="C6" s="20" t="s">
        <v>299</v>
      </c>
      <c r="D6" s="19"/>
      <c r="F6" s="3">
        <v>45</v>
      </c>
      <c r="G6" s="20" t="s">
        <v>299</v>
      </c>
      <c r="H6" s="18" t="s">
        <v>5</v>
      </c>
      <c r="I6" s="16" t="s">
        <v>3339</v>
      </c>
      <c r="J6" s="16" t="s">
        <v>7</v>
      </c>
      <c r="K6" s="16" t="s">
        <v>3340</v>
      </c>
      <c r="L6" s="16" t="s">
        <v>3341</v>
      </c>
      <c r="M6" s="3">
        <f t="shared" si="1"/>
        <v>5818.37</v>
      </c>
      <c r="N6" s="3">
        <f t="shared" si="0"/>
        <v>5863.37</v>
      </c>
      <c r="O6" s="16">
        <f t="shared" si="2"/>
        <v>0</v>
      </c>
      <c r="P6" s="16">
        <f t="shared" si="3"/>
        <v>0</v>
      </c>
      <c r="Q6" s="16">
        <f t="shared" si="4"/>
        <v>0</v>
      </c>
    </row>
    <row r="7" spans="1:17" x14ac:dyDescent="0.25">
      <c r="A7" s="16" t="s">
        <v>3342</v>
      </c>
      <c r="B7" s="2">
        <v>42738</v>
      </c>
      <c r="C7" s="20" t="s">
        <v>299</v>
      </c>
      <c r="D7" s="19"/>
      <c r="F7" s="3">
        <v>27</v>
      </c>
      <c r="G7" s="20" t="s">
        <v>299</v>
      </c>
      <c r="H7" s="18" t="s">
        <v>5</v>
      </c>
      <c r="I7" s="16" t="s">
        <v>6</v>
      </c>
      <c r="J7" s="16" t="s">
        <v>7</v>
      </c>
      <c r="K7" s="16" t="s">
        <v>3343</v>
      </c>
      <c r="L7" s="16" t="s">
        <v>3344</v>
      </c>
      <c r="M7" s="3">
        <f t="shared" si="1"/>
        <v>5863.37</v>
      </c>
      <c r="N7" s="3">
        <f t="shared" si="0"/>
        <v>5890.37</v>
      </c>
      <c r="O7" s="16">
        <f t="shared" si="2"/>
        <v>0</v>
      </c>
      <c r="P7" s="16">
        <f t="shared" si="3"/>
        <v>0</v>
      </c>
      <c r="Q7" s="16">
        <f t="shared" si="4"/>
        <v>0</v>
      </c>
    </row>
    <row r="8" spans="1:17" x14ac:dyDescent="0.25">
      <c r="A8" s="16" t="s">
        <v>3345</v>
      </c>
      <c r="B8" s="2">
        <v>42738</v>
      </c>
      <c r="C8" s="20" t="s">
        <v>299</v>
      </c>
      <c r="D8" s="19"/>
      <c r="F8" s="3">
        <v>20</v>
      </c>
      <c r="G8" s="20" t="s">
        <v>299</v>
      </c>
      <c r="H8" s="18" t="s">
        <v>175</v>
      </c>
      <c r="I8" s="16" t="s">
        <v>176</v>
      </c>
      <c r="J8" s="16" t="s">
        <v>3346</v>
      </c>
      <c r="K8" s="16"/>
      <c r="L8" s="16" t="s">
        <v>3347</v>
      </c>
      <c r="M8" s="3">
        <f t="shared" si="1"/>
        <v>5890.37</v>
      </c>
      <c r="N8" s="3">
        <f t="shared" si="0"/>
        <v>5910.37</v>
      </c>
      <c r="O8" s="16">
        <f t="shared" si="2"/>
        <v>0</v>
      </c>
      <c r="P8" s="16">
        <f t="shared" si="3"/>
        <v>0</v>
      </c>
      <c r="Q8" s="16">
        <f t="shared" si="4"/>
        <v>0</v>
      </c>
    </row>
    <row r="9" spans="1:17" x14ac:dyDescent="0.25">
      <c r="A9" s="16" t="s">
        <v>3348</v>
      </c>
      <c r="B9" s="2">
        <v>42738</v>
      </c>
      <c r="C9" s="20" t="s">
        <v>299</v>
      </c>
      <c r="D9" s="19"/>
      <c r="F9" s="3">
        <v>20</v>
      </c>
      <c r="G9" s="20" t="s">
        <v>299</v>
      </c>
      <c r="H9" s="18" t="s">
        <v>175</v>
      </c>
      <c r="I9" s="16" t="s">
        <v>176</v>
      </c>
      <c r="J9" s="16" t="s">
        <v>3349</v>
      </c>
      <c r="K9" s="16"/>
      <c r="L9" s="16" t="s">
        <v>3350</v>
      </c>
      <c r="M9" s="3">
        <f t="shared" si="1"/>
        <v>5910.37</v>
      </c>
      <c r="N9" s="3">
        <f t="shared" si="0"/>
        <v>5930.37</v>
      </c>
      <c r="O9" s="16">
        <f t="shared" si="2"/>
        <v>0</v>
      </c>
      <c r="P9" s="16">
        <f t="shared" si="3"/>
        <v>0</v>
      </c>
      <c r="Q9" s="16">
        <f t="shared" si="4"/>
        <v>0</v>
      </c>
    </row>
    <row r="10" spans="1:17" x14ac:dyDescent="0.25">
      <c r="A10" s="16" t="s">
        <v>3351</v>
      </c>
      <c r="B10" s="2">
        <v>42738</v>
      </c>
      <c r="C10" s="20" t="s">
        <v>299</v>
      </c>
      <c r="D10" s="19"/>
      <c r="F10" s="3">
        <v>45</v>
      </c>
      <c r="G10" s="20" t="s">
        <v>299</v>
      </c>
      <c r="H10" s="18" t="s">
        <v>151</v>
      </c>
      <c r="I10" s="16" t="s">
        <v>152</v>
      </c>
      <c r="J10" s="16" t="s">
        <v>7</v>
      </c>
      <c r="K10" s="16" t="s">
        <v>50</v>
      </c>
      <c r="L10" s="16" t="s">
        <v>3352</v>
      </c>
      <c r="M10" s="3">
        <f t="shared" si="1"/>
        <v>5930.37</v>
      </c>
      <c r="N10" s="3">
        <f t="shared" si="0"/>
        <v>5975.37</v>
      </c>
      <c r="O10" s="16">
        <f t="shared" si="2"/>
        <v>0</v>
      </c>
      <c r="P10" s="16">
        <f t="shared" si="3"/>
        <v>0</v>
      </c>
      <c r="Q10" s="16">
        <f t="shared" si="4"/>
        <v>0</v>
      </c>
    </row>
    <row r="11" spans="1:17" x14ac:dyDescent="0.25">
      <c r="A11" s="16" t="s">
        <v>3353</v>
      </c>
      <c r="B11" s="2">
        <v>42738</v>
      </c>
      <c r="C11" s="20" t="s">
        <v>299</v>
      </c>
      <c r="D11" s="19"/>
      <c r="F11" s="3">
        <v>30</v>
      </c>
      <c r="G11" s="20" t="s">
        <v>299</v>
      </c>
      <c r="H11" s="18" t="s">
        <v>73</v>
      </c>
      <c r="I11" s="16" t="s">
        <v>74</v>
      </c>
      <c r="J11" s="16" t="s">
        <v>7</v>
      </c>
      <c r="K11" s="16" t="s">
        <v>50</v>
      </c>
      <c r="L11" s="16" t="s">
        <v>3354</v>
      </c>
      <c r="M11" s="3">
        <f t="shared" si="1"/>
        <v>5975.37</v>
      </c>
      <c r="N11" s="3">
        <f t="shared" si="0"/>
        <v>6005.37</v>
      </c>
      <c r="O11" s="16">
        <f t="shared" si="2"/>
        <v>0</v>
      </c>
      <c r="P11" s="16">
        <f t="shared" si="3"/>
        <v>0</v>
      </c>
      <c r="Q11" s="16">
        <f t="shared" si="4"/>
        <v>0</v>
      </c>
    </row>
    <row r="12" spans="1:17" x14ac:dyDescent="0.25">
      <c r="A12" s="16" t="s">
        <v>3355</v>
      </c>
      <c r="B12" s="2">
        <v>42738</v>
      </c>
      <c r="C12" s="20" t="s">
        <v>299</v>
      </c>
      <c r="D12" s="19"/>
      <c r="F12" s="3">
        <v>340</v>
      </c>
      <c r="G12" s="20" t="s">
        <v>299</v>
      </c>
      <c r="H12" s="18" t="s">
        <v>214</v>
      </c>
      <c r="I12" s="16" t="s">
        <v>215</v>
      </c>
      <c r="J12" s="16" t="s">
        <v>7</v>
      </c>
      <c r="K12" s="16" t="s">
        <v>50</v>
      </c>
      <c r="L12" s="16" t="s">
        <v>3356</v>
      </c>
      <c r="M12" s="3">
        <f t="shared" si="1"/>
        <v>6005.37</v>
      </c>
      <c r="N12" s="3">
        <f t="shared" si="0"/>
        <v>6345.37</v>
      </c>
      <c r="O12" s="16">
        <f t="shared" si="2"/>
        <v>0</v>
      </c>
      <c r="P12" s="16">
        <f t="shared" si="3"/>
        <v>0</v>
      </c>
      <c r="Q12" s="16">
        <f t="shared" si="4"/>
        <v>0</v>
      </c>
    </row>
    <row r="13" spans="1:17" x14ac:dyDescent="0.25">
      <c r="A13" s="16" t="s">
        <v>3357</v>
      </c>
      <c r="B13" s="2">
        <v>42738</v>
      </c>
      <c r="C13" s="19" t="s">
        <v>295</v>
      </c>
      <c r="D13" s="19" t="s">
        <v>300</v>
      </c>
      <c r="E13" s="3">
        <v>1.08</v>
      </c>
      <c r="H13" s="18" t="s">
        <v>42</v>
      </c>
      <c r="I13" s="16" t="s">
        <v>20</v>
      </c>
      <c r="J13" s="16" t="s">
        <v>21</v>
      </c>
      <c r="K13" s="16" t="s">
        <v>3358</v>
      </c>
      <c r="L13" s="16" t="s">
        <v>3358</v>
      </c>
      <c r="M13" s="3">
        <f t="shared" si="1"/>
        <v>6345.37</v>
      </c>
      <c r="N13" s="3">
        <f t="shared" si="0"/>
        <v>6344.29</v>
      </c>
      <c r="O13" s="16">
        <f t="shared" si="2"/>
        <v>0</v>
      </c>
      <c r="P13" s="16">
        <f t="shared" si="3"/>
        <v>0</v>
      </c>
      <c r="Q13" s="16">
        <f t="shared" si="4"/>
        <v>0</v>
      </c>
    </row>
    <row r="14" spans="1:17" x14ac:dyDescent="0.25">
      <c r="A14" s="16" t="s">
        <v>3324</v>
      </c>
      <c r="B14" s="2">
        <v>42739</v>
      </c>
      <c r="C14" s="20" t="s">
        <v>299</v>
      </c>
      <c r="D14" s="19"/>
      <c r="F14" s="3">
        <v>27</v>
      </c>
      <c r="G14" s="20" t="s">
        <v>299</v>
      </c>
      <c r="H14" s="18" t="s">
        <v>129</v>
      </c>
      <c r="I14" s="16" t="s">
        <v>130</v>
      </c>
      <c r="J14" s="16" t="s">
        <v>3325</v>
      </c>
      <c r="K14" s="16" t="s">
        <v>50</v>
      </c>
      <c r="L14" s="16"/>
      <c r="M14" s="3">
        <f t="shared" si="1"/>
        <v>6344.29</v>
      </c>
      <c r="N14" s="3">
        <f t="shared" si="0"/>
        <v>6371.29</v>
      </c>
      <c r="O14" s="16">
        <f t="shared" si="2"/>
        <v>0</v>
      </c>
      <c r="P14" s="16">
        <f t="shared" si="3"/>
        <v>0</v>
      </c>
      <c r="Q14" s="16">
        <f t="shared" si="4"/>
        <v>0</v>
      </c>
    </row>
    <row r="15" spans="1:17" x14ac:dyDescent="0.25">
      <c r="A15" s="16" t="s">
        <v>3326</v>
      </c>
      <c r="B15" s="2">
        <v>42739</v>
      </c>
      <c r="C15" s="19" t="s">
        <v>295</v>
      </c>
      <c r="D15" s="19" t="s">
        <v>300</v>
      </c>
      <c r="E15" s="3">
        <v>0.12</v>
      </c>
      <c r="H15" s="18" t="s">
        <v>42</v>
      </c>
      <c r="I15" s="16" t="s">
        <v>20</v>
      </c>
      <c r="J15" s="16" t="s">
        <v>21</v>
      </c>
      <c r="K15" s="16" t="s">
        <v>3327</v>
      </c>
      <c r="L15" s="16" t="s">
        <v>3327</v>
      </c>
      <c r="M15" s="3">
        <f t="shared" si="1"/>
        <v>6371.29</v>
      </c>
      <c r="N15" s="3">
        <f t="shared" si="0"/>
        <v>6371.17</v>
      </c>
      <c r="O15" s="16">
        <f t="shared" si="2"/>
        <v>0</v>
      </c>
      <c r="P15" s="16">
        <f t="shared" si="3"/>
        <v>0</v>
      </c>
      <c r="Q15" s="16">
        <f t="shared" si="4"/>
        <v>0</v>
      </c>
    </row>
    <row r="16" spans="1:17" x14ac:dyDescent="0.25">
      <c r="A16" s="16" t="s">
        <v>3318</v>
      </c>
      <c r="B16" s="2">
        <v>42740</v>
      </c>
      <c r="C16" s="20" t="s">
        <v>299</v>
      </c>
      <c r="D16" s="19"/>
      <c r="F16" s="3">
        <v>20</v>
      </c>
      <c r="G16" s="20" t="s">
        <v>299</v>
      </c>
      <c r="H16" s="18" t="s">
        <v>122</v>
      </c>
      <c r="I16" s="16" t="s">
        <v>123</v>
      </c>
      <c r="J16" s="16" t="s">
        <v>3319</v>
      </c>
      <c r="K16" s="16"/>
      <c r="L16" s="16" t="s">
        <v>3320</v>
      </c>
      <c r="M16" s="3">
        <f t="shared" si="1"/>
        <v>6371.17</v>
      </c>
      <c r="N16" s="3">
        <f t="shared" si="0"/>
        <v>6391.17</v>
      </c>
      <c r="O16" s="16">
        <f t="shared" si="2"/>
        <v>0</v>
      </c>
      <c r="P16" s="16">
        <f t="shared" si="3"/>
        <v>0</v>
      </c>
      <c r="Q16" s="16">
        <f t="shared" si="4"/>
        <v>0</v>
      </c>
    </row>
    <row r="17" spans="1:17" x14ac:dyDescent="0.25">
      <c r="A17" s="16" t="s">
        <v>3321</v>
      </c>
      <c r="B17" s="2">
        <v>42740</v>
      </c>
      <c r="C17" s="20" t="s">
        <v>299</v>
      </c>
      <c r="D17" s="19"/>
      <c r="F17" s="3">
        <v>340</v>
      </c>
      <c r="G17" s="20" t="s">
        <v>299</v>
      </c>
      <c r="H17" s="18" t="s">
        <v>1044</v>
      </c>
      <c r="I17" s="16" t="s">
        <v>1045</v>
      </c>
      <c r="J17" s="16" t="s">
        <v>3322</v>
      </c>
      <c r="K17" s="16" t="s">
        <v>1047</v>
      </c>
      <c r="L17" s="16" t="s">
        <v>3323</v>
      </c>
      <c r="M17" s="3">
        <f t="shared" si="1"/>
        <v>6391.17</v>
      </c>
      <c r="N17" s="3">
        <f t="shared" si="0"/>
        <v>6731.17</v>
      </c>
      <c r="O17" s="16">
        <f t="shared" si="2"/>
        <v>0</v>
      </c>
      <c r="P17" s="16">
        <f t="shared" si="3"/>
        <v>0</v>
      </c>
      <c r="Q17" s="16">
        <f t="shared" si="4"/>
        <v>0</v>
      </c>
    </row>
    <row r="18" spans="1:17" x14ac:dyDescent="0.25">
      <c r="A18" s="16" t="s">
        <v>3311</v>
      </c>
      <c r="B18" s="2">
        <v>42741</v>
      </c>
      <c r="C18" s="20" t="s">
        <v>299</v>
      </c>
      <c r="D18" s="19"/>
      <c r="F18" s="3">
        <v>100</v>
      </c>
      <c r="G18" s="20" t="s">
        <v>299</v>
      </c>
      <c r="H18" s="18" t="s">
        <v>157</v>
      </c>
      <c r="I18" s="16" t="s">
        <v>158</v>
      </c>
      <c r="J18" s="16" t="s">
        <v>3312</v>
      </c>
      <c r="K18" s="16"/>
      <c r="L18" s="16" t="s">
        <v>159</v>
      </c>
      <c r="M18" s="3">
        <f t="shared" si="1"/>
        <v>6731.17</v>
      </c>
      <c r="N18" s="3">
        <f t="shared" si="0"/>
        <v>6831.17</v>
      </c>
      <c r="O18" s="16">
        <f t="shared" si="2"/>
        <v>0</v>
      </c>
      <c r="P18" s="16">
        <f t="shared" si="3"/>
        <v>0</v>
      </c>
      <c r="Q18" s="16">
        <f t="shared" si="4"/>
        <v>0</v>
      </c>
    </row>
    <row r="19" spans="1:17" x14ac:dyDescent="0.25">
      <c r="A19" s="16" t="s">
        <v>3313</v>
      </c>
      <c r="B19" s="2">
        <v>42741</v>
      </c>
      <c r="C19" s="19" t="s">
        <v>295</v>
      </c>
      <c r="D19" s="19"/>
      <c r="F19" s="3">
        <v>900</v>
      </c>
      <c r="G19" s="20" t="s">
        <v>294</v>
      </c>
      <c r="H19" s="18">
        <v>10000000200097</v>
      </c>
      <c r="I19" s="16"/>
      <c r="J19" s="16" t="s">
        <v>3314</v>
      </c>
      <c r="K19" s="16" t="s">
        <v>36</v>
      </c>
      <c r="L19" s="16" t="s">
        <v>3315</v>
      </c>
      <c r="M19" s="3">
        <f t="shared" si="1"/>
        <v>6831.17</v>
      </c>
      <c r="N19" s="3">
        <f t="shared" si="0"/>
        <v>7731.17</v>
      </c>
      <c r="O19" s="16">
        <f t="shared" si="2"/>
        <v>0</v>
      </c>
      <c r="P19" s="16">
        <f t="shared" si="3"/>
        <v>0</v>
      </c>
      <c r="Q19" s="16">
        <f t="shared" si="4"/>
        <v>0</v>
      </c>
    </row>
    <row r="20" spans="1:17" x14ac:dyDescent="0.25">
      <c r="A20" s="16" t="s">
        <v>3316</v>
      </c>
      <c r="B20" s="2">
        <v>42741</v>
      </c>
      <c r="C20" s="20" t="s">
        <v>299</v>
      </c>
      <c r="D20" s="19"/>
      <c r="F20" s="3">
        <v>20</v>
      </c>
      <c r="G20" s="20" t="s">
        <v>299</v>
      </c>
      <c r="H20" s="18" t="s">
        <v>65</v>
      </c>
      <c r="I20" s="16" t="s">
        <v>66</v>
      </c>
      <c r="J20" s="16" t="s">
        <v>7</v>
      </c>
      <c r="K20" s="16" t="s">
        <v>39</v>
      </c>
      <c r="L20" s="16" t="s">
        <v>2824</v>
      </c>
      <c r="M20" s="3">
        <f t="shared" si="1"/>
        <v>7731.17</v>
      </c>
      <c r="N20" s="3">
        <f t="shared" si="0"/>
        <v>7751.17</v>
      </c>
      <c r="O20" s="16">
        <f t="shared" si="2"/>
        <v>0</v>
      </c>
      <c r="P20" s="16">
        <f t="shared" si="3"/>
        <v>0</v>
      </c>
      <c r="Q20" s="16">
        <f t="shared" si="4"/>
        <v>0</v>
      </c>
    </row>
    <row r="21" spans="1:17" x14ac:dyDescent="0.25">
      <c r="A21" s="16" t="s">
        <v>3317</v>
      </c>
      <c r="B21" s="2">
        <v>42741</v>
      </c>
      <c r="C21" s="19" t="s">
        <v>295</v>
      </c>
      <c r="D21" s="19" t="s">
        <v>300</v>
      </c>
      <c r="E21" s="3">
        <v>3.36</v>
      </c>
      <c r="H21" s="18" t="s">
        <v>42</v>
      </c>
      <c r="I21" s="16" t="s">
        <v>20</v>
      </c>
      <c r="J21" s="16" t="s">
        <v>21</v>
      </c>
      <c r="K21" s="16" t="s">
        <v>3315</v>
      </c>
      <c r="L21" s="16" t="s">
        <v>3315</v>
      </c>
      <c r="M21" s="3">
        <f t="shared" si="1"/>
        <v>7751.17</v>
      </c>
      <c r="N21" s="3">
        <f t="shared" si="0"/>
        <v>7747.81</v>
      </c>
      <c r="O21" s="16">
        <f t="shared" si="2"/>
        <v>0</v>
      </c>
      <c r="P21" s="16">
        <f t="shared" si="3"/>
        <v>0</v>
      </c>
      <c r="Q21" s="16">
        <f t="shared" si="4"/>
        <v>0</v>
      </c>
    </row>
    <row r="22" spans="1:17" x14ac:dyDescent="0.25">
      <c r="A22" s="16" t="s">
        <v>3297</v>
      </c>
      <c r="B22" s="2">
        <v>42744</v>
      </c>
      <c r="C22" s="20" t="s">
        <v>299</v>
      </c>
      <c r="D22" s="19"/>
      <c r="F22" s="3">
        <v>380</v>
      </c>
      <c r="G22" s="20" t="s">
        <v>299</v>
      </c>
      <c r="H22" s="18" t="s">
        <v>3298</v>
      </c>
      <c r="I22" s="16" t="s">
        <v>3299</v>
      </c>
      <c r="J22" s="16" t="s">
        <v>3300</v>
      </c>
      <c r="K22" s="16"/>
      <c r="L22" s="16" t="s">
        <v>3301</v>
      </c>
      <c r="M22" s="3">
        <f t="shared" si="1"/>
        <v>7747.81</v>
      </c>
      <c r="N22" s="3">
        <f t="shared" si="0"/>
        <v>8127.81</v>
      </c>
      <c r="O22" s="16">
        <f t="shared" si="2"/>
        <v>0</v>
      </c>
      <c r="P22" s="16">
        <f t="shared" si="3"/>
        <v>0</v>
      </c>
      <c r="Q22" s="16">
        <f t="shared" si="4"/>
        <v>0</v>
      </c>
    </row>
    <row r="23" spans="1:17" x14ac:dyDescent="0.25">
      <c r="A23" s="16" t="s">
        <v>3302</v>
      </c>
      <c r="B23" s="2">
        <v>42744</v>
      </c>
      <c r="C23" s="20" t="s">
        <v>299</v>
      </c>
      <c r="D23" s="19"/>
      <c r="F23" s="3">
        <v>27</v>
      </c>
      <c r="G23" s="20" t="s">
        <v>299</v>
      </c>
      <c r="H23" s="18" t="s">
        <v>106</v>
      </c>
      <c r="I23" s="16" t="s">
        <v>107</v>
      </c>
      <c r="J23" s="16" t="s">
        <v>7</v>
      </c>
      <c r="K23" s="16" t="s">
        <v>39</v>
      </c>
      <c r="L23" s="16" t="s">
        <v>3303</v>
      </c>
      <c r="M23" s="3">
        <f t="shared" si="1"/>
        <v>8127.81</v>
      </c>
      <c r="N23" s="3">
        <f t="shared" si="0"/>
        <v>8154.81</v>
      </c>
      <c r="O23" s="16">
        <f t="shared" si="2"/>
        <v>0</v>
      </c>
      <c r="P23" s="16">
        <f t="shared" si="3"/>
        <v>0</v>
      </c>
      <c r="Q23" s="16">
        <f t="shared" si="4"/>
        <v>0</v>
      </c>
    </row>
    <row r="24" spans="1:17" x14ac:dyDescent="0.25">
      <c r="A24" s="16" t="s">
        <v>3304</v>
      </c>
      <c r="B24" s="2">
        <v>42744</v>
      </c>
      <c r="C24" s="20" t="s">
        <v>299</v>
      </c>
      <c r="D24" s="19"/>
      <c r="F24" s="3">
        <v>20</v>
      </c>
      <c r="G24" s="20" t="s">
        <v>299</v>
      </c>
      <c r="H24" s="18" t="s">
        <v>140</v>
      </c>
      <c r="I24" s="16" t="s">
        <v>141</v>
      </c>
      <c r="J24" s="16" t="s">
        <v>7</v>
      </c>
      <c r="K24" s="16" t="s">
        <v>39</v>
      </c>
      <c r="L24" s="16" t="s">
        <v>3305</v>
      </c>
      <c r="M24" s="3">
        <f t="shared" si="1"/>
        <v>8154.81</v>
      </c>
      <c r="N24" s="3">
        <f t="shared" si="0"/>
        <v>8174.81</v>
      </c>
      <c r="O24" s="16">
        <f t="shared" si="2"/>
        <v>0</v>
      </c>
      <c r="P24" s="16">
        <f t="shared" si="3"/>
        <v>0</v>
      </c>
      <c r="Q24" s="16">
        <f t="shared" si="4"/>
        <v>0</v>
      </c>
    </row>
    <row r="25" spans="1:17" x14ac:dyDescent="0.25">
      <c r="A25" s="16" t="s">
        <v>3306</v>
      </c>
      <c r="B25" s="2">
        <v>42744</v>
      </c>
      <c r="C25" s="20" t="s">
        <v>299</v>
      </c>
      <c r="D25" s="19"/>
      <c r="F25" s="3">
        <v>27</v>
      </c>
      <c r="G25" s="20" t="s">
        <v>299</v>
      </c>
      <c r="H25" s="18" t="s">
        <v>142</v>
      </c>
      <c r="I25" s="16" t="s">
        <v>143</v>
      </c>
      <c r="J25" s="16" t="s">
        <v>7</v>
      </c>
      <c r="K25" s="16" t="s">
        <v>144</v>
      </c>
      <c r="L25" s="16" t="s">
        <v>3307</v>
      </c>
      <c r="M25" s="3">
        <f t="shared" si="1"/>
        <v>8174.81</v>
      </c>
      <c r="N25" s="3">
        <f t="shared" si="0"/>
        <v>8201.8100000000013</v>
      </c>
      <c r="O25" s="16">
        <f t="shared" si="2"/>
        <v>0</v>
      </c>
      <c r="P25" s="16">
        <f t="shared" si="3"/>
        <v>0</v>
      </c>
      <c r="Q25" s="16">
        <f t="shared" si="4"/>
        <v>0</v>
      </c>
    </row>
    <row r="26" spans="1:17" x14ac:dyDescent="0.25">
      <c r="A26" s="16" t="s">
        <v>3308</v>
      </c>
      <c r="B26" s="2">
        <v>42744</v>
      </c>
      <c r="C26" s="19" t="s">
        <v>289</v>
      </c>
      <c r="D26" s="19" t="s">
        <v>308</v>
      </c>
      <c r="E26" s="3">
        <v>250</v>
      </c>
      <c r="H26" s="18">
        <v>10000000200097</v>
      </c>
      <c r="I26" s="16" t="s">
        <v>15</v>
      </c>
      <c r="J26" s="16" t="s">
        <v>108</v>
      </c>
      <c r="K26" s="16">
        <v>0</v>
      </c>
      <c r="L26" s="16" t="s">
        <v>93</v>
      </c>
      <c r="M26" s="3">
        <f t="shared" si="1"/>
        <v>8201.8100000000013</v>
      </c>
      <c r="N26" s="3">
        <f t="shared" si="0"/>
        <v>7951.8100000000013</v>
      </c>
      <c r="O26" s="16">
        <f t="shared" si="2"/>
        <v>0</v>
      </c>
      <c r="P26" s="16">
        <f t="shared" si="3"/>
        <v>0</v>
      </c>
      <c r="Q26" s="16">
        <f t="shared" si="4"/>
        <v>0</v>
      </c>
    </row>
    <row r="27" spans="1:17" x14ac:dyDescent="0.25">
      <c r="A27" s="16" t="s">
        <v>3309</v>
      </c>
      <c r="B27" s="2">
        <v>42744</v>
      </c>
      <c r="C27" s="19" t="s">
        <v>295</v>
      </c>
      <c r="D27" s="19" t="s">
        <v>300</v>
      </c>
      <c r="E27" s="3">
        <v>0.36</v>
      </c>
      <c r="H27" s="18" t="s">
        <v>42</v>
      </c>
      <c r="I27" s="16" t="s">
        <v>20</v>
      </c>
      <c r="J27" s="16" t="s">
        <v>21</v>
      </c>
      <c r="K27" s="16" t="s">
        <v>3310</v>
      </c>
      <c r="L27" s="16" t="s">
        <v>3310</v>
      </c>
      <c r="M27" s="3">
        <f t="shared" si="1"/>
        <v>7951.8100000000013</v>
      </c>
      <c r="N27" s="3">
        <f t="shared" si="0"/>
        <v>7951.4500000000016</v>
      </c>
      <c r="O27" s="16">
        <f t="shared" si="2"/>
        <v>0</v>
      </c>
      <c r="P27" s="16">
        <f t="shared" si="3"/>
        <v>0</v>
      </c>
      <c r="Q27" s="16">
        <f t="shared" si="4"/>
        <v>0</v>
      </c>
    </row>
    <row r="28" spans="1:17" x14ac:dyDescent="0.25">
      <c r="A28" s="16" t="s">
        <v>3281</v>
      </c>
      <c r="B28" s="2">
        <v>42745</v>
      </c>
      <c r="C28" s="19" t="s">
        <v>295</v>
      </c>
      <c r="D28" s="19" t="s">
        <v>334</v>
      </c>
      <c r="E28" s="3">
        <v>61.26</v>
      </c>
      <c r="H28" s="18" t="s">
        <v>77</v>
      </c>
      <c r="I28" s="16" t="s">
        <v>78</v>
      </c>
      <c r="J28" s="16" t="s">
        <v>3282</v>
      </c>
      <c r="K28" s="16" t="s">
        <v>3283</v>
      </c>
      <c r="L28" s="16" t="s">
        <v>79</v>
      </c>
      <c r="M28" s="3">
        <f t="shared" si="1"/>
        <v>7951.4500000000016</v>
      </c>
      <c r="N28" s="3">
        <f t="shared" si="0"/>
        <v>7890.1900000000014</v>
      </c>
      <c r="O28" s="16">
        <f t="shared" si="2"/>
        <v>0</v>
      </c>
      <c r="P28" s="16">
        <f t="shared" si="3"/>
        <v>0</v>
      </c>
      <c r="Q28" s="16">
        <f t="shared" si="4"/>
        <v>0</v>
      </c>
    </row>
    <row r="29" spans="1:17" x14ac:dyDescent="0.25">
      <c r="A29" s="16" t="s">
        <v>3284</v>
      </c>
      <c r="B29" s="2">
        <v>42745</v>
      </c>
      <c r="C29" s="20" t="s">
        <v>299</v>
      </c>
      <c r="D29" s="19"/>
      <c r="F29" s="3">
        <v>45</v>
      </c>
      <c r="G29" s="20" t="s">
        <v>299</v>
      </c>
      <c r="H29" s="18" t="s">
        <v>2022</v>
      </c>
      <c r="I29" s="16" t="s">
        <v>2023</v>
      </c>
      <c r="J29" s="16" t="s">
        <v>3285</v>
      </c>
      <c r="K29" s="16"/>
      <c r="L29" s="16" t="s">
        <v>3286</v>
      </c>
      <c r="M29" s="3">
        <f t="shared" si="1"/>
        <v>7890.1900000000014</v>
      </c>
      <c r="N29" s="3">
        <f t="shared" si="0"/>
        <v>7935.1900000000014</v>
      </c>
      <c r="O29" s="16">
        <f t="shared" si="2"/>
        <v>0</v>
      </c>
      <c r="P29" s="16">
        <f t="shared" si="3"/>
        <v>0</v>
      </c>
      <c r="Q29" s="16">
        <f t="shared" si="4"/>
        <v>0</v>
      </c>
    </row>
    <row r="30" spans="1:17" x14ac:dyDescent="0.25">
      <c r="A30" s="16" t="s">
        <v>3287</v>
      </c>
      <c r="B30" s="2">
        <v>42745</v>
      </c>
      <c r="C30" s="20" t="s">
        <v>299</v>
      </c>
      <c r="D30" s="19"/>
      <c r="F30" s="3">
        <v>20</v>
      </c>
      <c r="G30" s="20" t="s">
        <v>299</v>
      </c>
      <c r="H30" s="18" t="s">
        <v>104</v>
      </c>
      <c r="I30" s="16" t="s">
        <v>105</v>
      </c>
      <c r="J30" s="16" t="s">
        <v>3288</v>
      </c>
      <c r="K30" s="16"/>
      <c r="L30" s="16" t="s">
        <v>3289</v>
      </c>
      <c r="M30" s="3">
        <f t="shared" si="1"/>
        <v>7935.1900000000014</v>
      </c>
      <c r="N30" s="3">
        <f t="shared" si="0"/>
        <v>7955.1900000000014</v>
      </c>
      <c r="O30" s="16">
        <f t="shared" si="2"/>
        <v>0</v>
      </c>
      <c r="P30" s="16">
        <f t="shared" si="3"/>
        <v>0</v>
      </c>
      <c r="Q30" s="16">
        <f t="shared" si="4"/>
        <v>0</v>
      </c>
    </row>
    <row r="31" spans="1:17" x14ac:dyDescent="0.25">
      <c r="A31" s="16" t="s">
        <v>3290</v>
      </c>
      <c r="B31" s="2">
        <v>42745</v>
      </c>
      <c r="C31" s="20" t="s">
        <v>299</v>
      </c>
      <c r="D31" s="19"/>
      <c r="F31" s="3">
        <v>27</v>
      </c>
      <c r="G31" s="20" t="s">
        <v>299</v>
      </c>
      <c r="H31" s="18" t="s">
        <v>80</v>
      </c>
      <c r="I31" s="16" t="s">
        <v>81</v>
      </c>
      <c r="J31" s="16" t="s">
        <v>3291</v>
      </c>
      <c r="K31" s="16"/>
      <c r="L31" s="16" t="s">
        <v>3292</v>
      </c>
      <c r="M31" s="3">
        <f t="shared" si="1"/>
        <v>7955.1900000000014</v>
      </c>
      <c r="N31" s="3">
        <f t="shared" si="0"/>
        <v>7982.1900000000014</v>
      </c>
      <c r="O31" s="16">
        <f t="shared" si="2"/>
        <v>0</v>
      </c>
      <c r="P31" s="16">
        <f t="shared" si="3"/>
        <v>0</v>
      </c>
      <c r="Q31" s="16">
        <f t="shared" si="4"/>
        <v>0</v>
      </c>
    </row>
    <row r="32" spans="1:17" x14ac:dyDescent="0.25">
      <c r="A32" s="16" t="s">
        <v>3293</v>
      </c>
      <c r="B32" s="2">
        <v>42745</v>
      </c>
      <c r="C32" s="20" t="s">
        <v>299</v>
      </c>
      <c r="D32" s="19"/>
      <c r="F32" s="3">
        <v>27</v>
      </c>
      <c r="G32" s="20" t="s">
        <v>299</v>
      </c>
      <c r="H32" s="18" t="s">
        <v>109</v>
      </c>
      <c r="I32" s="16" t="s">
        <v>110</v>
      </c>
      <c r="J32" s="16" t="s">
        <v>111</v>
      </c>
      <c r="K32" s="16"/>
      <c r="L32" s="16" t="s">
        <v>3294</v>
      </c>
      <c r="M32" s="3">
        <f t="shared" si="1"/>
        <v>7982.1900000000014</v>
      </c>
      <c r="N32" s="3">
        <f t="shared" si="0"/>
        <v>8009.1900000000014</v>
      </c>
      <c r="O32" s="16">
        <f t="shared" si="2"/>
        <v>0</v>
      </c>
      <c r="P32" s="16">
        <f t="shared" si="3"/>
        <v>0</v>
      </c>
      <c r="Q32" s="16">
        <f t="shared" si="4"/>
        <v>0</v>
      </c>
    </row>
    <row r="33" spans="1:17" s="16" customFormat="1" x14ac:dyDescent="0.25">
      <c r="A33" s="16" t="s">
        <v>3295</v>
      </c>
      <c r="B33" s="19">
        <v>42745</v>
      </c>
      <c r="C33" s="20" t="s">
        <v>299</v>
      </c>
      <c r="D33" s="19"/>
      <c r="E33" s="20"/>
      <c r="F33" s="20">
        <v>27</v>
      </c>
      <c r="G33" s="20" t="s">
        <v>299</v>
      </c>
      <c r="H33" s="18" t="s">
        <v>82</v>
      </c>
      <c r="I33" s="16" t="s">
        <v>83</v>
      </c>
      <c r="J33" s="16" t="s">
        <v>7</v>
      </c>
      <c r="K33" s="16" t="s">
        <v>3296</v>
      </c>
      <c r="L33" s="16" t="s">
        <v>3296</v>
      </c>
      <c r="M33" s="20">
        <f t="shared" si="1"/>
        <v>8009.1900000000014</v>
      </c>
      <c r="N33" s="20">
        <f t="shared" si="0"/>
        <v>8036.1900000000014</v>
      </c>
      <c r="O33" s="16">
        <f t="shared" si="2"/>
        <v>0</v>
      </c>
      <c r="P33" s="16">
        <f t="shared" si="3"/>
        <v>0</v>
      </c>
      <c r="Q33" s="16">
        <f t="shared" si="4"/>
        <v>0</v>
      </c>
    </row>
    <row r="34" spans="1:17" x14ac:dyDescent="0.25">
      <c r="A34" s="16" t="s">
        <v>3269</v>
      </c>
      <c r="B34" s="2">
        <v>42745</v>
      </c>
      <c r="C34" s="20" t="s">
        <v>289</v>
      </c>
      <c r="D34" s="19"/>
      <c r="F34" s="3">
        <v>456.84</v>
      </c>
      <c r="G34" s="20" t="s">
        <v>289</v>
      </c>
      <c r="H34" s="18" t="s">
        <v>189</v>
      </c>
      <c r="I34" s="16" t="s">
        <v>190</v>
      </c>
      <c r="J34" s="16" t="s">
        <v>3270</v>
      </c>
      <c r="K34" s="16"/>
      <c r="L34" s="16" t="s">
        <v>3271</v>
      </c>
      <c r="M34" s="20">
        <f t="shared" si="1"/>
        <v>8036.1900000000014</v>
      </c>
      <c r="N34" s="3">
        <f t="shared" si="0"/>
        <v>8493.0300000000007</v>
      </c>
      <c r="O34" s="16">
        <f t="shared" si="2"/>
        <v>0</v>
      </c>
      <c r="P34" s="16">
        <f t="shared" si="3"/>
        <v>0</v>
      </c>
      <c r="Q34" s="16">
        <f t="shared" si="4"/>
        <v>0</v>
      </c>
    </row>
    <row r="35" spans="1:17" x14ac:dyDescent="0.25">
      <c r="A35" s="16" t="s">
        <v>3272</v>
      </c>
      <c r="B35" s="2">
        <v>42745</v>
      </c>
      <c r="C35" s="20" t="s">
        <v>299</v>
      </c>
      <c r="D35" s="19"/>
      <c r="F35" s="3">
        <v>40.5</v>
      </c>
      <c r="G35" s="20" t="s">
        <v>299</v>
      </c>
      <c r="H35" s="18" t="s">
        <v>277</v>
      </c>
      <c r="I35" s="16" t="s">
        <v>278</v>
      </c>
      <c r="J35" s="16" t="s">
        <v>3273</v>
      </c>
      <c r="K35" s="16"/>
      <c r="L35" s="16" t="s">
        <v>3274</v>
      </c>
      <c r="M35" s="3">
        <f t="shared" si="1"/>
        <v>8493.0300000000007</v>
      </c>
      <c r="N35" s="3">
        <f t="shared" si="0"/>
        <v>8533.5300000000007</v>
      </c>
      <c r="O35" s="16">
        <f t="shared" si="2"/>
        <v>0</v>
      </c>
      <c r="P35" s="16">
        <f t="shared" si="3"/>
        <v>0</v>
      </c>
      <c r="Q35" s="16">
        <f t="shared" si="4"/>
        <v>0</v>
      </c>
    </row>
    <row r="36" spans="1:17" x14ac:dyDescent="0.25">
      <c r="A36" s="16" t="s">
        <v>3275</v>
      </c>
      <c r="B36" s="2">
        <v>42745</v>
      </c>
      <c r="C36" s="20" t="s">
        <v>299</v>
      </c>
      <c r="D36" s="19"/>
      <c r="F36" s="3">
        <v>20</v>
      </c>
      <c r="G36" s="20" t="s">
        <v>299</v>
      </c>
      <c r="H36" s="18" t="s">
        <v>153</v>
      </c>
      <c r="I36" s="16" t="s">
        <v>1543</v>
      </c>
      <c r="J36" s="16" t="s">
        <v>7</v>
      </c>
      <c r="K36" s="16" t="s">
        <v>39</v>
      </c>
      <c r="L36" s="16" t="s">
        <v>3276</v>
      </c>
      <c r="M36" s="3">
        <f t="shared" si="1"/>
        <v>8533.5300000000007</v>
      </c>
      <c r="N36" s="3">
        <f t="shared" si="0"/>
        <v>8553.5300000000007</v>
      </c>
      <c r="O36" s="16">
        <f t="shared" si="2"/>
        <v>0</v>
      </c>
      <c r="P36" s="16">
        <f t="shared" si="3"/>
        <v>0</v>
      </c>
      <c r="Q36" s="16">
        <f t="shared" si="4"/>
        <v>0</v>
      </c>
    </row>
    <row r="37" spans="1:17" x14ac:dyDescent="0.25">
      <c r="A37" s="16" t="s">
        <v>3277</v>
      </c>
      <c r="B37" s="2">
        <v>42745</v>
      </c>
      <c r="C37" s="20" t="s">
        <v>299</v>
      </c>
      <c r="D37" s="19"/>
      <c r="F37" s="3">
        <v>35</v>
      </c>
      <c r="G37" s="20" t="s">
        <v>299</v>
      </c>
      <c r="H37" s="18" t="s">
        <v>124</v>
      </c>
      <c r="I37" s="16" t="s">
        <v>125</v>
      </c>
      <c r="J37" s="16" t="s">
        <v>126</v>
      </c>
      <c r="K37" s="16"/>
      <c r="L37" s="16" t="s">
        <v>3278</v>
      </c>
      <c r="M37" s="3">
        <f t="shared" si="1"/>
        <v>8553.5300000000007</v>
      </c>
      <c r="N37" s="3">
        <f t="shared" si="0"/>
        <v>8588.5300000000007</v>
      </c>
      <c r="O37" s="16">
        <f t="shared" si="2"/>
        <v>0</v>
      </c>
      <c r="P37" s="16">
        <f t="shared" si="3"/>
        <v>0</v>
      </c>
      <c r="Q37" s="16">
        <f t="shared" si="4"/>
        <v>0</v>
      </c>
    </row>
    <row r="38" spans="1:17" x14ac:dyDescent="0.25">
      <c r="A38" s="16" t="s">
        <v>3279</v>
      </c>
      <c r="B38" s="2">
        <v>42745</v>
      </c>
      <c r="C38" s="19" t="s">
        <v>295</v>
      </c>
      <c r="D38" s="19" t="s">
        <v>300</v>
      </c>
      <c r="E38" s="3">
        <v>1.22</v>
      </c>
      <c r="H38" s="18" t="s">
        <v>42</v>
      </c>
      <c r="I38" s="16" t="s">
        <v>20</v>
      </c>
      <c r="J38" s="16" t="s">
        <v>21</v>
      </c>
      <c r="K38" s="16" t="s">
        <v>3280</v>
      </c>
      <c r="L38" s="16" t="s">
        <v>3280</v>
      </c>
      <c r="M38" s="3">
        <f t="shared" si="1"/>
        <v>8588.5300000000007</v>
      </c>
      <c r="N38" s="3">
        <f t="shared" si="0"/>
        <v>8587.3100000000013</v>
      </c>
      <c r="O38" s="16">
        <f t="shared" si="2"/>
        <v>0</v>
      </c>
      <c r="P38" s="16">
        <f t="shared" si="3"/>
        <v>0</v>
      </c>
      <c r="Q38" s="16">
        <f t="shared" si="4"/>
        <v>0</v>
      </c>
    </row>
    <row r="39" spans="1:17" x14ac:dyDescent="0.25">
      <c r="A39" s="16" t="s">
        <v>3259</v>
      </c>
      <c r="B39" s="2">
        <v>42746</v>
      </c>
      <c r="C39" s="19" t="s">
        <v>295</v>
      </c>
      <c r="D39" s="19" t="s">
        <v>334</v>
      </c>
      <c r="E39" s="3">
        <v>616.59</v>
      </c>
      <c r="H39" s="18" t="s">
        <v>77</v>
      </c>
      <c r="I39" s="16" t="s">
        <v>177</v>
      </c>
      <c r="J39" s="16" t="s">
        <v>3260</v>
      </c>
      <c r="K39" s="16"/>
      <c r="L39" s="16" t="s">
        <v>178</v>
      </c>
      <c r="M39" s="3">
        <f t="shared" si="1"/>
        <v>8587.3100000000013</v>
      </c>
      <c r="N39" s="3">
        <f t="shared" si="0"/>
        <v>7970.7200000000012</v>
      </c>
      <c r="O39" s="16">
        <f t="shared" si="2"/>
        <v>0</v>
      </c>
      <c r="P39" s="16">
        <f t="shared" si="3"/>
        <v>0</v>
      </c>
      <c r="Q39" s="16">
        <f t="shared" si="4"/>
        <v>0</v>
      </c>
    </row>
    <row r="40" spans="1:17" x14ac:dyDescent="0.25">
      <c r="A40" s="16" t="s">
        <v>3261</v>
      </c>
      <c r="B40" s="2">
        <v>42746</v>
      </c>
      <c r="C40" s="20" t="s">
        <v>299</v>
      </c>
      <c r="D40" s="19"/>
      <c r="F40" s="3">
        <v>20</v>
      </c>
      <c r="G40" s="20" t="s">
        <v>299</v>
      </c>
      <c r="H40" s="18" t="s">
        <v>148</v>
      </c>
      <c r="I40" s="16" t="s">
        <v>149</v>
      </c>
      <c r="J40" s="16" t="s">
        <v>3262</v>
      </c>
      <c r="K40" s="16"/>
      <c r="L40" s="16" t="s">
        <v>3263</v>
      </c>
      <c r="M40" s="3">
        <f t="shared" si="1"/>
        <v>7970.7200000000012</v>
      </c>
      <c r="N40" s="3">
        <f t="shared" si="0"/>
        <v>7990.7200000000012</v>
      </c>
      <c r="O40" s="16">
        <f t="shared" si="2"/>
        <v>0</v>
      </c>
      <c r="P40" s="16">
        <f t="shared" si="3"/>
        <v>0</v>
      </c>
      <c r="Q40" s="16">
        <f t="shared" si="4"/>
        <v>0</v>
      </c>
    </row>
    <row r="41" spans="1:17" x14ac:dyDescent="0.25">
      <c r="A41" s="16" t="s">
        <v>3264</v>
      </c>
      <c r="B41" s="2">
        <v>42746</v>
      </c>
      <c r="C41" s="20" t="s">
        <v>299</v>
      </c>
      <c r="D41" s="19"/>
      <c r="F41" s="3">
        <v>27</v>
      </c>
      <c r="G41" s="20" t="s">
        <v>299</v>
      </c>
      <c r="H41" s="18" t="s">
        <v>84</v>
      </c>
      <c r="I41" s="16" t="s">
        <v>85</v>
      </c>
      <c r="J41" s="16" t="s">
        <v>3265</v>
      </c>
      <c r="K41" s="16"/>
      <c r="L41" s="16" t="s">
        <v>3266</v>
      </c>
      <c r="M41" s="3">
        <f t="shared" si="1"/>
        <v>7990.7200000000012</v>
      </c>
      <c r="N41" s="3">
        <f t="shared" si="0"/>
        <v>8017.7200000000012</v>
      </c>
      <c r="O41" s="16">
        <f t="shared" si="2"/>
        <v>0</v>
      </c>
      <c r="P41" s="16">
        <f t="shared" si="3"/>
        <v>0</v>
      </c>
      <c r="Q41" s="16">
        <f t="shared" si="4"/>
        <v>0</v>
      </c>
    </row>
    <row r="42" spans="1:17" x14ac:dyDescent="0.25">
      <c r="A42" s="16" t="s">
        <v>3267</v>
      </c>
      <c r="B42" s="2">
        <v>42746</v>
      </c>
      <c r="C42" s="19" t="s">
        <v>295</v>
      </c>
      <c r="D42" s="19" t="s">
        <v>300</v>
      </c>
      <c r="E42" s="3">
        <v>0.98</v>
      </c>
      <c r="H42" s="18" t="s">
        <v>42</v>
      </c>
      <c r="I42" s="16" t="s">
        <v>20</v>
      </c>
      <c r="J42" s="16" t="s">
        <v>21</v>
      </c>
      <c r="K42" s="16" t="s">
        <v>3268</v>
      </c>
      <c r="L42" s="16" t="s">
        <v>3268</v>
      </c>
      <c r="M42" s="3">
        <f t="shared" si="1"/>
        <v>8017.7200000000012</v>
      </c>
      <c r="N42" s="3">
        <f t="shared" si="0"/>
        <v>8016.7400000000016</v>
      </c>
      <c r="O42" s="16">
        <f t="shared" si="2"/>
        <v>0</v>
      </c>
      <c r="P42" s="16">
        <f t="shared" si="3"/>
        <v>0</v>
      </c>
      <c r="Q42" s="16">
        <f t="shared" si="4"/>
        <v>0</v>
      </c>
    </row>
    <row r="43" spans="1:17" x14ac:dyDescent="0.25">
      <c r="A43" s="16" t="s">
        <v>3254</v>
      </c>
      <c r="B43" s="2">
        <v>42747</v>
      </c>
      <c r="C43" s="20" t="s">
        <v>299</v>
      </c>
      <c r="D43" s="19"/>
      <c r="F43" s="3">
        <v>20</v>
      </c>
      <c r="G43" s="20" t="s">
        <v>299</v>
      </c>
      <c r="H43" s="18" t="s">
        <v>153</v>
      </c>
      <c r="I43" s="16" t="s">
        <v>154</v>
      </c>
      <c r="J43" s="16" t="s">
        <v>7</v>
      </c>
      <c r="K43" s="16" t="s">
        <v>39</v>
      </c>
      <c r="L43" s="16" t="s">
        <v>3255</v>
      </c>
      <c r="M43" s="3">
        <f t="shared" si="1"/>
        <v>8016.7400000000016</v>
      </c>
      <c r="N43" s="3">
        <f t="shared" si="0"/>
        <v>8036.7400000000016</v>
      </c>
      <c r="O43" s="16">
        <f t="shared" si="2"/>
        <v>0</v>
      </c>
      <c r="P43" s="16">
        <f t="shared" si="3"/>
        <v>0</v>
      </c>
      <c r="Q43" s="16">
        <f t="shared" si="4"/>
        <v>0</v>
      </c>
    </row>
    <row r="44" spans="1:17" x14ac:dyDescent="0.25">
      <c r="A44" s="16" t="s">
        <v>3256</v>
      </c>
      <c r="B44" s="2">
        <v>42747</v>
      </c>
      <c r="C44" s="19" t="s">
        <v>289</v>
      </c>
      <c r="D44" s="19" t="s">
        <v>308</v>
      </c>
      <c r="E44" s="3">
        <v>38.76</v>
      </c>
      <c r="H44" s="18">
        <v>10000000200097</v>
      </c>
      <c r="I44" s="16" t="s">
        <v>15</v>
      </c>
      <c r="J44" s="16" t="s">
        <v>92</v>
      </c>
      <c r="K44" s="16">
        <v>0</v>
      </c>
      <c r="L44" s="16" t="s">
        <v>93</v>
      </c>
      <c r="M44" s="3">
        <f t="shared" si="1"/>
        <v>8036.7400000000016</v>
      </c>
      <c r="N44" s="3">
        <f t="shared" si="0"/>
        <v>7997.9800000000014</v>
      </c>
      <c r="O44" s="16">
        <f t="shared" si="2"/>
        <v>0</v>
      </c>
      <c r="P44" s="16">
        <f t="shared" si="3"/>
        <v>0</v>
      </c>
      <c r="Q44" s="16">
        <f t="shared" si="4"/>
        <v>0</v>
      </c>
    </row>
    <row r="45" spans="1:17" x14ac:dyDescent="0.25">
      <c r="A45" s="16" t="s">
        <v>3257</v>
      </c>
      <c r="B45" s="2">
        <v>42747</v>
      </c>
      <c r="C45" s="19" t="s">
        <v>295</v>
      </c>
      <c r="D45" s="19" t="s">
        <v>300</v>
      </c>
      <c r="E45" s="3">
        <v>0.12</v>
      </c>
      <c r="H45" s="18" t="s">
        <v>42</v>
      </c>
      <c r="I45" s="16" t="s">
        <v>20</v>
      </c>
      <c r="J45" s="16" t="s">
        <v>21</v>
      </c>
      <c r="K45" s="16" t="s">
        <v>3258</v>
      </c>
      <c r="L45" s="16" t="s">
        <v>3258</v>
      </c>
      <c r="M45" s="3">
        <f t="shared" si="1"/>
        <v>7997.9800000000014</v>
      </c>
      <c r="N45" s="3">
        <f t="shared" si="0"/>
        <v>7997.8600000000015</v>
      </c>
      <c r="O45" s="16">
        <f t="shared" si="2"/>
        <v>0</v>
      </c>
      <c r="P45" s="16">
        <f t="shared" si="3"/>
        <v>0</v>
      </c>
      <c r="Q45" s="16">
        <f t="shared" si="4"/>
        <v>0</v>
      </c>
    </row>
    <row r="46" spans="1:17" x14ac:dyDescent="0.25">
      <c r="A46" s="16" t="s">
        <v>3226</v>
      </c>
      <c r="B46" s="2">
        <v>42751</v>
      </c>
      <c r="C46" s="19" t="s">
        <v>299</v>
      </c>
      <c r="D46" s="19" t="s">
        <v>305</v>
      </c>
      <c r="E46" s="3">
        <v>364</v>
      </c>
      <c r="H46" s="18" t="s">
        <v>71</v>
      </c>
      <c r="I46" s="16" t="s">
        <v>72</v>
      </c>
      <c r="J46" s="16" t="s">
        <v>3227</v>
      </c>
      <c r="K46" s="16" t="s">
        <v>3228</v>
      </c>
      <c r="L46" s="16" t="s">
        <v>3229</v>
      </c>
      <c r="M46" s="3">
        <f t="shared" si="1"/>
        <v>7997.8600000000015</v>
      </c>
      <c r="N46" s="3">
        <f t="shared" si="0"/>
        <v>7633.8600000000015</v>
      </c>
      <c r="O46" s="16">
        <f t="shared" si="2"/>
        <v>0</v>
      </c>
      <c r="P46" s="16">
        <f t="shared" si="3"/>
        <v>0</v>
      </c>
      <c r="Q46" s="16">
        <f t="shared" si="4"/>
        <v>0</v>
      </c>
    </row>
    <row r="47" spans="1:17" x14ac:dyDescent="0.25">
      <c r="A47" s="16" t="s">
        <v>3230</v>
      </c>
      <c r="B47" s="2">
        <v>42751</v>
      </c>
      <c r="C47" s="19" t="s">
        <v>299</v>
      </c>
      <c r="D47" s="19" t="s">
        <v>301</v>
      </c>
      <c r="E47" s="3">
        <v>40</v>
      </c>
      <c r="H47" s="18" t="s">
        <v>32</v>
      </c>
      <c r="I47" s="16" t="s">
        <v>33</v>
      </c>
      <c r="J47" s="16" t="s">
        <v>3231</v>
      </c>
      <c r="K47" s="16" t="s">
        <v>3232</v>
      </c>
      <c r="L47" s="16" t="s">
        <v>275</v>
      </c>
      <c r="M47" s="3">
        <f t="shared" si="1"/>
        <v>7633.8600000000015</v>
      </c>
      <c r="N47" s="3">
        <f t="shared" si="0"/>
        <v>7593.8600000000015</v>
      </c>
      <c r="O47" s="16">
        <f t="shared" si="2"/>
        <v>0</v>
      </c>
      <c r="P47" s="16">
        <f t="shared" si="3"/>
        <v>0</v>
      </c>
      <c r="Q47" s="16">
        <f t="shared" si="4"/>
        <v>0</v>
      </c>
    </row>
    <row r="48" spans="1:17" x14ac:dyDescent="0.25">
      <c r="A48" s="16" t="s">
        <v>3233</v>
      </c>
      <c r="B48" s="2">
        <v>42751</v>
      </c>
      <c r="C48" s="19" t="s">
        <v>299</v>
      </c>
      <c r="D48" s="19" t="s">
        <v>301</v>
      </c>
      <c r="E48" s="3">
        <v>80.83</v>
      </c>
      <c r="H48" s="18" t="s">
        <v>32</v>
      </c>
      <c r="I48" s="16" t="s">
        <v>33</v>
      </c>
      <c r="J48" s="16" t="s">
        <v>3234</v>
      </c>
      <c r="K48" s="16" t="s">
        <v>3235</v>
      </c>
      <c r="L48" s="16" t="s">
        <v>3229</v>
      </c>
      <c r="M48" s="3">
        <f t="shared" si="1"/>
        <v>7593.8600000000015</v>
      </c>
      <c r="N48" s="3">
        <f t="shared" si="0"/>
        <v>7513.0300000000016</v>
      </c>
      <c r="O48" s="16">
        <f t="shared" si="2"/>
        <v>0</v>
      </c>
      <c r="P48" s="16">
        <f t="shared" si="3"/>
        <v>0</v>
      </c>
      <c r="Q48" s="16">
        <f t="shared" si="4"/>
        <v>0</v>
      </c>
    </row>
    <row r="49" spans="1:17" x14ac:dyDescent="0.25">
      <c r="A49" s="16" t="s">
        <v>3236</v>
      </c>
      <c r="B49" s="2">
        <v>42751</v>
      </c>
      <c r="C49" s="20" t="s">
        <v>299</v>
      </c>
      <c r="D49" s="19"/>
      <c r="F49" s="3">
        <v>68</v>
      </c>
      <c r="G49" s="20" t="s">
        <v>299</v>
      </c>
      <c r="H49" s="18" t="s">
        <v>51</v>
      </c>
      <c r="I49" s="16" t="s">
        <v>52</v>
      </c>
      <c r="J49" s="16" t="s">
        <v>3237</v>
      </c>
      <c r="K49" s="16"/>
      <c r="L49" s="16" t="s">
        <v>3238</v>
      </c>
      <c r="M49" s="3">
        <f t="shared" si="1"/>
        <v>7513.0300000000016</v>
      </c>
      <c r="N49" s="3">
        <f t="shared" si="0"/>
        <v>7581.0300000000016</v>
      </c>
      <c r="O49" s="16">
        <f t="shared" si="2"/>
        <v>0</v>
      </c>
      <c r="P49" s="16">
        <f t="shared" si="3"/>
        <v>0</v>
      </c>
      <c r="Q49" s="16">
        <f t="shared" si="4"/>
        <v>0</v>
      </c>
    </row>
    <row r="50" spans="1:17" x14ac:dyDescent="0.25">
      <c r="A50" s="16" t="s">
        <v>3239</v>
      </c>
      <c r="B50" s="2">
        <v>42751</v>
      </c>
      <c r="C50" s="20" t="s">
        <v>299</v>
      </c>
      <c r="D50" s="19"/>
      <c r="F50" s="3">
        <v>200</v>
      </c>
      <c r="G50" s="20" t="s">
        <v>299</v>
      </c>
      <c r="H50" s="18" t="s">
        <v>266</v>
      </c>
      <c r="I50" s="16" t="s">
        <v>267</v>
      </c>
      <c r="J50" s="16" t="s">
        <v>3240</v>
      </c>
      <c r="K50" s="16" t="s">
        <v>3241</v>
      </c>
      <c r="L50" s="16" t="s">
        <v>3242</v>
      </c>
      <c r="M50" s="3">
        <f t="shared" si="1"/>
        <v>7581.0300000000016</v>
      </c>
      <c r="N50" s="3">
        <f t="shared" si="0"/>
        <v>7781.0300000000016</v>
      </c>
      <c r="O50" s="16">
        <f t="shared" si="2"/>
        <v>0</v>
      </c>
      <c r="P50" s="16">
        <f t="shared" si="3"/>
        <v>0</v>
      </c>
      <c r="Q50" s="16">
        <f t="shared" si="4"/>
        <v>0</v>
      </c>
    </row>
    <row r="51" spans="1:17" x14ac:dyDescent="0.25">
      <c r="A51" s="16" t="s">
        <v>3243</v>
      </c>
      <c r="B51" s="2">
        <v>42751</v>
      </c>
      <c r="C51" s="20" t="s">
        <v>299</v>
      </c>
      <c r="D51" s="19"/>
      <c r="F51" s="3">
        <v>27</v>
      </c>
      <c r="G51" s="20" t="s">
        <v>299</v>
      </c>
      <c r="H51" s="18" t="s">
        <v>75</v>
      </c>
      <c r="I51" s="16" t="s">
        <v>76</v>
      </c>
      <c r="J51" s="16" t="s">
        <v>7</v>
      </c>
      <c r="K51" s="16" t="s">
        <v>39</v>
      </c>
      <c r="L51" s="16" t="s">
        <v>3244</v>
      </c>
      <c r="M51" s="3">
        <f t="shared" si="1"/>
        <v>7781.0300000000016</v>
      </c>
      <c r="N51" s="3">
        <f t="shared" si="0"/>
        <v>7808.0300000000016</v>
      </c>
      <c r="O51" s="16">
        <f t="shared" si="2"/>
        <v>0</v>
      </c>
      <c r="P51" s="16">
        <f t="shared" si="3"/>
        <v>0</v>
      </c>
      <c r="Q51" s="16">
        <f t="shared" si="4"/>
        <v>0</v>
      </c>
    </row>
    <row r="52" spans="1:17" x14ac:dyDescent="0.25">
      <c r="A52" s="16" t="s">
        <v>3245</v>
      </c>
      <c r="B52" s="2">
        <v>42751</v>
      </c>
      <c r="C52" s="19" t="s">
        <v>295</v>
      </c>
      <c r="D52" s="19" t="s">
        <v>334</v>
      </c>
      <c r="E52" s="3">
        <v>13.53</v>
      </c>
      <c r="H52" s="18" t="s">
        <v>99</v>
      </c>
      <c r="I52" s="16" t="s">
        <v>100</v>
      </c>
      <c r="J52" s="16" t="s">
        <v>101</v>
      </c>
      <c r="K52" s="16" t="s">
        <v>102</v>
      </c>
      <c r="L52" s="16" t="s">
        <v>103</v>
      </c>
      <c r="M52" s="3">
        <f t="shared" si="1"/>
        <v>7808.0300000000016</v>
      </c>
      <c r="N52" s="3">
        <f t="shared" si="0"/>
        <v>7794.5000000000018</v>
      </c>
      <c r="O52" s="16">
        <f t="shared" si="2"/>
        <v>0</v>
      </c>
      <c r="P52" s="16">
        <f t="shared" si="3"/>
        <v>0</v>
      </c>
      <c r="Q52" s="16">
        <f t="shared" si="4"/>
        <v>0</v>
      </c>
    </row>
    <row r="53" spans="1:17" x14ac:dyDescent="0.25">
      <c r="A53" s="16" t="s">
        <v>3246</v>
      </c>
      <c r="B53" s="2">
        <v>42751</v>
      </c>
      <c r="C53" s="19" t="s">
        <v>295</v>
      </c>
      <c r="D53" s="19" t="s">
        <v>334</v>
      </c>
      <c r="E53" s="3">
        <v>47.82</v>
      </c>
      <c r="H53" s="18" t="s">
        <v>94</v>
      </c>
      <c r="I53" s="16" t="s">
        <v>95</v>
      </c>
      <c r="J53" s="16" t="s">
        <v>96</v>
      </c>
      <c r="K53" s="16" t="s">
        <v>97</v>
      </c>
      <c r="L53" s="16" t="s">
        <v>98</v>
      </c>
      <c r="M53" s="3">
        <f t="shared" si="1"/>
        <v>7794.5000000000018</v>
      </c>
      <c r="N53" s="3">
        <f t="shared" si="0"/>
        <v>7746.6800000000021</v>
      </c>
      <c r="O53" s="16">
        <f t="shared" si="2"/>
        <v>0</v>
      </c>
      <c r="P53" s="16">
        <f t="shared" si="3"/>
        <v>0</v>
      </c>
      <c r="Q53" s="16">
        <f t="shared" si="4"/>
        <v>0</v>
      </c>
    </row>
    <row r="54" spans="1:17" x14ac:dyDescent="0.25">
      <c r="A54" s="16" t="s">
        <v>3247</v>
      </c>
      <c r="B54" s="2">
        <v>42751</v>
      </c>
      <c r="C54" s="19" t="s">
        <v>295</v>
      </c>
      <c r="D54" s="19" t="s">
        <v>334</v>
      </c>
      <c r="E54" s="3">
        <v>33.450000000000003</v>
      </c>
      <c r="H54" s="18" t="s">
        <v>77</v>
      </c>
      <c r="I54" s="16" t="s">
        <v>87</v>
      </c>
      <c r="J54" s="16" t="s">
        <v>88</v>
      </c>
      <c r="K54" s="16" t="s">
        <v>89</v>
      </c>
      <c r="L54" s="16" t="s">
        <v>90</v>
      </c>
      <c r="M54" s="3">
        <f t="shared" si="1"/>
        <v>7746.6800000000021</v>
      </c>
      <c r="N54" s="3">
        <f t="shared" si="0"/>
        <v>7713.2300000000023</v>
      </c>
      <c r="O54" s="16">
        <f t="shared" si="2"/>
        <v>0</v>
      </c>
      <c r="P54" s="16">
        <f t="shared" si="3"/>
        <v>0</v>
      </c>
      <c r="Q54" s="16">
        <f t="shared" si="4"/>
        <v>0</v>
      </c>
    </row>
    <row r="55" spans="1:17" x14ac:dyDescent="0.25">
      <c r="A55" s="16" t="s">
        <v>3248</v>
      </c>
      <c r="B55" s="2">
        <v>42751</v>
      </c>
      <c r="C55" s="19" t="s">
        <v>295</v>
      </c>
      <c r="D55" s="19" t="s">
        <v>301</v>
      </c>
      <c r="E55" s="3">
        <v>120</v>
      </c>
      <c r="H55" s="18" t="s">
        <v>3249</v>
      </c>
      <c r="I55" s="16" t="s">
        <v>3250</v>
      </c>
      <c r="J55" s="16" t="s">
        <v>3251</v>
      </c>
      <c r="K55" s="16" t="s">
        <v>91</v>
      </c>
      <c r="L55" s="16" t="s">
        <v>91</v>
      </c>
      <c r="M55" s="3">
        <f t="shared" si="1"/>
        <v>7713.2300000000023</v>
      </c>
      <c r="N55" s="3">
        <f t="shared" si="0"/>
        <v>7593.2300000000023</v>
      </c>
      <c r="O55" s="16">
        <f t="shared" si="2"/>
        <v>0</v>
      </c>
      <c r="P55" s="16">
        <f t="shared" si="3"/>
        <v>0</v>
      </c>
      <c r="Q55" s="16">
        <f t="shared" si="4"/>
        <v>0</v>
      </c>
    </row>
    <row r="56" spans="1:17" x14ac:dyDescent="0.25">
      <c r="A56" s="16" t="s">
        <v>3252</v>
      </c>
      <c r="B56" s="2">
        <v>42751</v>
      </c>
      <c r="C56" s="19" t="s">
        <v>295</v>
      </c>
      <c r="D56" s="19" t="s">
        <v>300</v>
      </c>
      <c r="E56" s="3">
        <v>6.41</v>
      </c>
      <c r="H56" s="18" t="s">
        <v>42</v>
      </c>
      <c r="I56" s="16" t="s">
        <v>20</v>
      </c>
      <c r="J56" s="16" t="s">
        <v>21</v>
      </c>
      <c r="K56" s="16" t="s">
        <v>3253</v>
      </c>
      <c r="L56" s="16" t="s">
        <v>3253</v>
      </c>
      <c r="M56" s="3">
        <f t="shared" si="1"/>
        <v>7593.2300000000023</v>
      </c>
      <c r="N56" s="3">
        <f t="shared" si="0"/>
        <v>7586.8200000000024</v>
      </c>
      <c r="O56" s="16">
        <f t="shared" si="2"/>
        <v>0</v>
      </c>
      <c r="P56" s="16">
        <f t="shared" si="3"/>
        <v>0</v>
      </c>
      <c r="Q56" s="16">
        <f t="shared" si="4"/>
        <v>0</v>
      </c>
    </row>
    <row r="57" spans="1:17" x14ac:dyDescent="0.25">
      <c r="A57" s="16" t="s">
        <v>3217</v>
      </c>
      <c r="B57" s="2">
        <v>42753</v>
      </c>
      <c r="C57" s="20" t="s">
        <v>299</v>
      </c>
      <c r="D57" s="19"/>
      <c r="F57" s="3">
        <v>35</v>
      </c>
      <c r="G57" s="20" t="s">
        <v>299</v>
      </c>
      <c r="H57" s="18" t="s">
        <v>63</v>
      </c>
      <c r="I57" s="16" t="s">
        <v>64</v>
      </c>
      <c r="J57" s="16" t="s">
        <v>3218</v>
      </c>
      <c r="K57" s="16"/>
      <c r="L57" s="16" t="s">
        <v>3219</v>
      </c>
      <c r="M57" s="3">
        <f t="shared" si="1"/>
        <v>7586.8200000000024</v>
      </c>
      <c r="N57" s="3">
        <f t="shared" si="0"/>
        <v>7621.8200000000024</v>
      </c>
      <c r="O57" s="16">
        <f t="shared" si="2"/>
        <v>0</v>
      </c>
      <c r="P57" s="16">
        <f t="shared" si="3"/>
        <v>0</v>
      </c>
      <c r="Q57" s="16">
        <f t="shared" si="4"/>
        <v>0</v>
      </c>
    </row>
    <row r="58" spans="1:17" x14ac:dyDescent="0.25">
      <c r="A58" s="16" t="s">
        <v>3220</v>
      </c>
      <c r="B58" s="2">
        <v>42753</v>
      </c>
      <c r="C58" s="19" t="s">
        <v>299</v>
      </c>
      <c r="D58" s="19" t="s">
        <v>305</v>
      </c>
      <c r="E58" s="3">
        <v>418.4</v>
      </c>
      <c r="H58" s="18" t="s">
        <v>56</v>
      </c>
      <c r="I58" s="16" t="s">
        <v>57</v>
      </c>
      <c r="J58" s="16" t="s">
        <v>3221</v>
      </c>
      <c r="K58" s="16" t="s">
        <v>3222</v>
      </c>
      <c r="L58" s="16" t="s">
        <v>3223</v>
      </c>
      <c r="M58" s="3">
        <f t="shared" si="1"/>
        <v>7621.8200000000024</v>
      </c>
      <c r="N58" s="3">
        <f t="shared" si="0"/>
        <v>7203.4200000000028</v>
      </c>
      <c r="O58" s="16">
        <f t="shared" si="2"/>
        <v>0</v>
      </c>
      <c r="P58" s="16">
        <f t="shared" si="3"/>
        <v>0</v>
      </c>
      <c r="Q58" s="16">
        <f t="shared" si="4"/>
        <v>0</v>
      </c>
    </row>
    <row r="59" spans="1:17" x14ac:dyDescent="0.25">
      <c r="A59" s="16" t="s">
        <v>3224</v>
      </c>
      <c r="B59" s="2">
        <v>42753</v>
      </c>
      <c r="C59" s="19" t="s">
        <v>295</v>
      </c>
      <c r="D59" s="19" t="s">
        <v>300</v>
      </c>
      <c r="E59" s="3">
        <v>0.41</v>
      </c>
      <c r="H59" s="18" t="s">
        <v>42</v>
      </c>
      <c r="I59" s="16" t="s">
        <v>20</v>
      </c>
      <c r="J59" s="16" t="s">
        <v>21</v>
      </c>
      <c r="K59" s="16" t="s">
        <v>3225</v>
      </c>
      <c r="L59" s="16" t="s">
        <v>3225</v>
      </c>
      <c r="M59" s="3">
        <f t="shared" si="1"/>
        <v>7203.4200000000028</v>
      </c>
      <c r="N59" s="3">
        <f t="shared" si="0"/>
        <v>7203.0100000000029</v>
      </c>
      <c r="O59" s="16">
        <f t="shared" si="2"/>
        <v>0</v>
      </c>
      <c r="P59" s="16">
        <f t="shared" si="3"/>
        <v>0</v>
      </c>
      <c r="Q59" s="16">
        <f t="shared" si="4"/>
        <v>0</v>
      </c>
    </row>
    <row r="60" spans="1:17" x14ac:dyDescent="0.25">
      <c r="A60" s="16" t="s">
        <v>3214</v>
      </c>
      <c r="B60" s="2">
        <v>42755</v>
      </c>
      <c r="C60" s="19" t="s">
        <v>295</v>
      </c>
      <c r="D60" s="19"/>
      <c r="F60" s="3">
        <v>2600</v>
      </c>
      <c r="G60" s="20" t="s">
        <v>294</v>
      </c>
      <c r="H60" s="18">
        <v>10000000200097</v>
      </c>
      <c r="I60" s="16"/>
      <c r="J60" s="16" t="s">
        <v>276</v>
      </c>
      <c r="K60" s="16" t="s">
        <v>36</v>
      </c>
      <c r="L60" s="16" t="s">
        <v>3215</v>
      </c>
      <c r="M60" s="3">
        <f t="shared" si="1"/>
        <v>7203.0100000000029</v>
      </c>
      <c r="N60" s="3">
        <f t="shared" si="0"/>
        <v>9803.010000000002</v>
      </c>
      <c r="O60" s="16">
        <f t="shared" si="2"/>
        <v>0</v>
      </c>
      <c r="P60" s="16">
        <f t="shared" si="3"/>
        <v>0</v>
      </c>
      <c r="Q60" s="16">
        <f t="shared" si="4"/>
        <v>0</v>
      </c>
    </row>
    <row r="61" spans="1:17" x14ac:dyDescent="0.25">
      <c r="A61" s="16" t="s">
        <v>3216</v>
      </c>
      <c r="B61" s="2">
        <v>42755</v>
      </c>
      <c r="C61" s="19" t="s">
        <v>295</v>
      </c>
      <c r="D61" s="19" t="s">
        <v>300</v>
      </c>
      <c r="E61" s="3">
        <v>9.36</v>
      </c>
      <c r="H61" s="18" t="s">
        <v>42</v>
      </c>
      <c r="I61" s="16" t="s">
        <v>20</v>
      </c>
      <c r="J61" s="16" t="s">
        <v>21</v>
      </c>
      <c r="K61" s="16" t="s">
        <v>3215</v>
      </c>
      <c r="L61" s="16" t="s">
        <v>3215</v>
      </c>
      <c r="M61" s="3">
        <f t="shared" si="1"/>
        <v>9803.010000000002</v>
      </c>
      <c r="N61" s="3">
        <f t="shared" si="0"/>
        <v>9793.6500000000015</v>
      </c>
      <c r="O61" s="16">
        <f t="shared" si="2"/>
        <v>0</v>
      </c>
      <c r="P61" s="16">
        <f t="shared" si="3"/>
        <v>0</v>
      </c>
      <c r="Q61" s="16">
        <f t="shared" si="4"/>
        <v>0</v>
      </c>
    </row>
    <row r="62" spans="1:17" x14ac:dyDescent="0.25">
      <c r="A62" s="16" t="s">
        <v>3202</v>
      </c>
      <c r="B62" s="2">
        <v>42758</v>
      </c>
      <c r="C62" s="20" t="s">
        <v>299</v>
      </c>
      <c r="D62" s="19"/>
      <c r="F62" s="3">
        <v>45</v>
      </c>
      <c r="G62" s="20" t="s">
        <v>299</v>
      </c>
      <c r="H62" s="18" t="s">
        <v>145</v>
      </c>
      <c r="I62" s="16" t="s">
        <v>146</v>
      </c>
      <c r="J62" s="16" t="s">
        <v>147</v>
      </c>
      <c r="K62" s="16"/>
      <c r="L62" s="16" t="s">
        <v>3203</v>
      </c>
      <c r="M62" s="3">
        <f t="shared" si="1"/>
        <v>9793.6500000000015</v>
      </c>
      <c r="N62" s="3">
        <f t="shared" si="0"/>
        <v>9838.6500000000015</v>
      </c>
      <c r="O62" s="16">
        <f t="shared" si="2"/>
        <v>0</v>
      </c>
      <c r="P62" s="16">
        <f t="shared" si="3"/>
        <v>0</v>
      </c>
      <c r="Q62" s="16">
        <f t="shared" si="4"/>
        <v>0</v>
      </c>
    </row>
    <row r="63" spans="1:17" x14ac:dyDescent="0.25">
      <c r="A63" s="16" t="s">
        <v>3204</v>
      </c>
      <c r="B63" s="2">
        <v>42758</v>
      </c>
      <c r="C63" s="20" t="s">
        <v>299</v>
      </c>
      <c r="D63" s="19"/>
      <c r="F63" s="3">
        <v>50</v>
      </c>
      <c r="G63" s="20" t="s">
        <v>299</v>
      </c>
      <c r="H63" s="18" t="s">
        <v>131</v>
      </c>
      <c r="I63" s="16" t="s">
        <v>132</v>
      </c>
      <c r="J63" s="16" t="s">
        <v>7</v>
      </c>
      <c r="K63" s="16" t="s">
        <v>50</v>
      </c>
      <c r="L63" s="16" t="s">
        <v>3205</v>
      </c>
      <c r="M63" s="3">
        <f t="shared" si="1"/>
        <v>9838.6500000000015</v>
      </c>
      <c r="N63" s="3">
        <f t="shared" si="0"/>
        <v>9888.6500000000015</v>
      </c>
      <c r="O63" s="16">
        <f t="shared" si="2"/>
        <v>0</v>
      </c>
      <c r="P63" s="16">
        <f t="shared" si="3"/>
        <v>0</v>
      </c>
      <c r="Q63" s="16">
        <f t="shared" si="4"/>
        <v>0</v>
      </c>
    </row>
    <row r="64" spans="1:17" x14ac:dyDescent="0.25">
      <c r="A64" s="16" t="s">
        <v>3206</v>
      </c>
      <c r="B64" s="2">
        <v>42758</v>
      </c>
      <c r="C64" s="20" t="s">
        <v>299</v>
      </c>
      <c r="D64" s="19"/>
      <c r="F64" s="3">
        <v>60</v>
      </c>
      <c r="G64" s="20" t="s">
        <v>299</v>
      </c>
      <c r="H64" s="18" t="s">
        <v>171</v>
      </c>
      <c r="I64" s="16" t="s">
        <v>172</v>
      </c>
      <c r="J64" s="16" t="s">
        <v>7</v>
      </c>
      <c r="K64" s="16" t="s">
        <v>50</v>
      </c>
      <c r="L64" s="16" t="s">
        <v>3207</v>
      </c>
      <c r="M64" s="3">
        <f t="shared" si="1"/>
        <v>9888.6500000000015</v>
      </c>
      <c r="N64" s="3">
        <f t="shared" si="0"/>
        <v>9948.6500000000015</v>
      </c>
      <c r="O64" s="16">
        <f t="shared" si="2"/>
        <v>0</v>
      </c>
      <c r="P64" s="16">
        <f t="shared" si="3"/>
        <v>0</v>
      </c>
      <c r="Q64" s="16">
        <f t="shared" si="4"/>
        <v>0</v>
      </c>
    </row>
    <row r="65" spans="1:17" x14ac:dyDescent="0.25">
      <c r="A65" s="16" t="s">
        <v>3208</v>
      </c>
      <c r="B65" s="2">
        <v>42758</v>
      </c>
      <c r="C65" s="20" t="s">
        <v>299</v>
      </c>
      <c r="D65" s="19"/>
      <c r="F65" s="3">
        <v>60</v>
      </c>
      <c r="G65" s="20" t="s">
        <v>299</v>
      </c>
      <c r="H65" s="18" t="s">
        <v>171</v>
      </c>
      <c r="I65" s="16" t="s">
        <v>172</v>
      </c>
      <c r="J65" s="16" t="s">
        <v>7</v>
      </c>
      <c r="K65" s="16" t="s">
        <v>50</v>
      </c>
      <c r="L65" s="16" t="s">
        <v>3209</v>
      </c>
      <c r="M65" s="3">
        <f t="shared" si="1"/>
        <v>9948.6500000000015</v>
      </c>
      <c r="N65" s="3">
        <f t="shared" si="0"/>
        <v>10008.650000000001</v>
      </c>
      <c r="O65" s="16">
        <f t="shared" si="2"/>
        <v>0</v>
      </c>
      <c r="P65" s="16">
        <f t="shared" si="3"/>
        <v>0</v>
      </c>
      <c r="Q65" s="16">
        <f t="shared" si="4"/>
        <v>0</v>
      </c>
    </row>
    <row r="66" spans="1:17" x14ac:dyDescent="0.25">
      <c r="A66" s="16" t="s">
        <v>3210</v>
      </c>
      <c r="B66" s="2">
        <v>42758</v>
      </c>
      <c r="C66" s="20" t="s">
        <v>299</v>
      </c>
      <c r="D66" s="19"/>
      <c r="F66" s="3">
        <v>45</v>
      </c>
      <c r="G66" s="20" t="s">
        <v>299</v>
      </c>
      <c r="H66" s="18" t="s">
        <v>5</v>
      </c>
      <c r="I66" s="16" t="s">
        <v>3211</v>
      </c>
      <c r="J66" s="16" t="s">
        <v>7</v>
      </c>
      <c r="K66" s="16" t="s">
        <v>3212</v>
      </c>
      <c r="L66" s="16" t="s">
        <v>3213</v>
      </c>
      <c r="M66" s="3">
        <f t="shared" si="1"/>
        <v>10008.650000000001</v>
      </c>
      <c r="N66" s="3">
        <f t="shared" ref="N66:N129" si="5">M66+F66-E66</f>
        <v>10053.650000000001</v>
      </c>
      <c r="O66" s="16">
        <f t="shared" si="2"/>
        <v>0</v>
      </c>
      <c r="P66" s="16">
        <f t="shared" si="3"/>
        <v>0</v>
      </c>
      <c r="Q66" s="16">
        <f t="shared" si="4"/>
        <v>0</v>
      </c>
    </row>
    <row r="67" spans="1:17" x14ac:dyDescent="0.25">
      <c r="A67" s="16" t="s">
        <v>3200</v>
      </c>
      <c r="B67" s="2">
        <v>42758</v>
      </c>
      <c r="C67" s="19" t="s">
        <v>295</v>
      </c>
      <c r="D67" s="19" t="s">
        <v>300</v>
      </c>
      <c r="E67" s="3">
        <v>0.48</v>
      </c>
      <c r="H67" s="18" t="s">
        <v>42</v>
      </c>
      <c r="I67" s="16" t="s">
        <v>20</v>
      </c>
      <c r="J67" s="16" t="s">
        <v>21</v>
      </c>
      <c r="K67" s="16" t="s">
        <v>3201</v>
      </c>
      <c r="L67" s="16" t="s">
        <v>3201</v>
      </c>
      <c r="M67" s="3">
        <f t="shared" ref="M67:M130" si="6">N66</f>
        <v>10053.650000000001</v>
      </c>
      <c r="N67" s="3">
        <f t="shared" si="5"/>
        <v>10053.170000000002</v>
      </c>
      <c r="O67" s="16">
        <f t="shared" ref="O67:O130" si="7">IF(ISBLANK(C67),1,0)</f>
        <v>0</v>
      </c>
      <c r="P67" s="16">
        <f t="shared" ref="P67:P130" si="8">IF(OR(AND(NOT(ISBLANK(D67)),ISBLANK(E67)),AND(ISBLANK(D67),NOT(ISBLANK(E67)))),1,0)</f>
        <v>0</v>
      </c>
      <c r="Q67" s="16">
        <f t="shared" ref="Q67:Q130" si="9">IF(OR(AND(NOT(ISBLANK(G67)),ISBLANK(F67)),AND(ISBLANK(G67),NOT(ISBLANK(F67)))),1,0)</f>
        <v>0</v>
      </c>
    </row>
    <row r="68" spans="1:17" x14ac:dyDescent="0.25">
      <c r="A68" s="16" t="s">
        <v>3192</v>
      </c>
      <c r="B68" s="2">
        <v>42760</v>
      </c>
      <c r="C68" s="19" t="s">
        <v>299</v>
      </c>
      <c r="D68" s="19" t="s">
        <v>301</v>
      </c>
      <c r="E68" s="3">
        <v>100</v>
      </c>
      <c r="H68" s="18" t="s">
        <v>138</v>
      </c>
      <c r="I68" s="16" t="s">
        <v>139</v>
      </c>
      <c r="J68" s="16" t="s">
        <v>3193</v>
      </c>
      <c r="K68" s="16" t="s">
        <v>3194</v>
      </c>
      <c r="L68" s="16" t="s">
        <v>1391</v>
      </c>
      <c r="M68" s="3">
        <f t="shared" si="6"/>
        <v>10053.170000000002</v>
      </c>
      <c r="N68" s="3">
        <f t="shared" si="5"/>
        <v>9953.1700000000019</v>
      </c>
      <c r="O68" s="16">
        <f t="shared" si="7"/>
        <v>0</v>
      </c>
      <c r="P68" s="16">
        <f t="shared" si="8"/>
        <v>0</v>
      </c>
      <c r="Q68" s="16">
        <f t="shared" si="9"/>
        <v>0</v>
      </c>
    </row>
    <row r="69" spans="1:17" x14ac:dyDescent="0.25">
      <c r="A69" s="16" t="s">
        <v>3195</v>
      </c>
      <c r="B69" s="2">
        <v>42760</v>
      </c>
      <c r="C69" s="20" t="s">
        <v>295</v>
      </c>
      <c r="D69" s="19"/>
      <c r="F69" s="3">
        <v>100</v>
      </c>
      <c r="G69" s="20" t="s">
        <v>294</v>
      </c>
      <c r="H69" s="18" t="s">
        <v>8</v>
      </c>
      <c r="I69" s="16" t="s">
        <v>262</v>
      </c>
      <c r="J69" s="16" t="s">
        <v>3196</v>
      </c>
      <c r="K69" s="16"/>
      <c r="L69" s="16" t="s">
        <v>3197</v>
      </c>
      <c r="M69" s="3">
        <f t="shared" si="6"/>
        <v>9953.1700000000019</v>
      </c>
      <c r="N69" s="3">
        <f t="shared" si="5"/>
        <v>10053.170000000002</v>
      </c>
      <c r="O69" s="16">
        <f t="shared" si="7"/>
        <v>0</v>
      </c>
      <c r="P69" s="16">
        <f t="shared" si="8"/>
        <v>0</v>
      </c>
      <c r="Q69" s="16">
        <f t="shared" si="9"/>
        <v>0</v>
      </c>
    </row>
    <row r="70" spans="1:17" x14ac:dyDescent="0.25">
      <c r="A70" s="16" t="s">
        <v>3198</v>
      </c>
      <c r="B70" s="2">
        <v>42760</v>
      </c>
      <c r="C70" s="19" t="s">
        <v>295</v>
      </c>
      <c r="D70" s="19" t="s">
        <v>300</v>
      </c>
      <c r="E70" s="3">
        <v>0.98</v>
      </c>
      <c r="H70" s="18" t="s">
        <v>42</v>
      </c>
      <c r="I70" s="16" t="s">
        <v>20</v>
      </c>
      <c r="J70" s="16" t="s">
        <v>21</v>
      </c>
      <c r="K70" s="16" t="s">
        <v>3199</v>
      </c>
      <c r="L70" s="16" t="s">
        <v>3199</v>
      </c>
      <c r="M70" s="3">
        <f t="shared" si="6"/>
        <v>10053.170000000002</v>
      </c>
      <c r="N70" s="3">
        <f t="shared" si="5"/>
        <v>10052.190000000002</v>
      </c>
      <c r="O70" s="16">
        <f t="shared" si="7"/>
        <v>0</v>
      </c>
      <c r="P70" s="16">
        <f t="shared" si="8"/>
        <v>0</v>
      </c>
      <c r="Q70" s="16">
        <f t="shared" si="9"/>
        <v>0</v>
      </c>
    </row>
    <row r="71" spans="1:17" x14ac:dyDescent="0.25">
      <c r="A71" s="16" t="s">
        <v>3169</v>
      </c>
      <c r="B71" s="2">
        <v>42761</v>
      </c>
      <c r="C71" s="20" t="s">
        <v>299</v>
      </c>
      <c r="D71" s="19"/>
      <c r="F71" s="3">
        <v>20</v>
      </c>
      <c r="G71" s="20" t="s">
        <v>299</v>
      </c>
      <c r="H71" s="18" t="s">
        <v>5</v>
      </c>
      <c r="I71" s="16" t="s">
        <v>1147</v>
      </c>
      <c r="J71" s="16" t="s">
        <v>7</v>
      </c>
      <c r="K71" s="16" t="s">
        <v>3170</v>
      </c>
      <c r="L71" s="16" t="s">
        <v>3171</v>
      </c>
      <c r="M71" s="3">
        <f t="shared" si="6"/>
        <v>10052.190000000002</v>
      </c>
      <c r="N71" s="3">
        <f t="shared" si="5"/>
        <v>10072.190000000002</v>
      </c>
      <c r="O71" s="16">
        <f t="shared" si="7"/>
        <v>0</v>
      </c>
      <c r="P71" s="16">
        <f t="shared" si="8"/>
        <v>0</v>
      </c>
      <c r="Q71" s="16">
        <f t="shared" si="9"/>
        <v>0</v>
      </c>
    </row>
    <row r="72" spans="1:17" x14ac:dyDescent="0.25">
      <c r="A72" s="16" t="s">
        <v>3172</v>
      </c>
      <c r="B72" s="2">
        <v>42761</v>
      </c>
      <c r="C72" s="19" t="s">
        <v>289</v>
      </c>
      <c r="D72" s="19" t="s">
        <v>301</v>
      </c>
      <c r="E72" s="3">
        <v>47.51</v>
      </c>
      <c r="H72" s="18" t="s">
        <v>69</v>
      </c>
      <c r="I72" s="16" t="s">
        <v>70</v>
      </c>
      <c r="J72" s="16" t="s">
        <v>3173</v>
      </c>
      <c r="K72" s="16" t="s">
        <v>3174</v>
      </c>
      <c r="L72" s="16" t="s">
        <v>3175</v>
      </c>
      <c r="M72" s="3">
        <f t="shared" si="6"/>
        <v>10072.190000000002</v>
      </c>
      <c r="N72" s="3">
        <f t="shared" si="5"/>
        <v>10024.680000000002</v>
      </c>
      <c r="O72" s="16">
        <f t="shared" si="7"/>
        <v>0</v>
      </c>
      <c r="P72" s="16">
        <f t="shared" si="8"/>
        <v>0</v>
      </c>
      <c r="Q72" s="16">
        <f t="shared" si="9"/>
        <v>0</v>
      </c>
    </row>
    <row r="73" spans="1:17" x14ac:dyDescent="0.25">
      <c r="A73" s="16" t="s">
        <v>3176</v>
      </c>
      <c r="B73" s="2">
        <v>42761</v>
      </c>
      <c r="C73" s="19" t="s">
        <v>289</v>
      </c>
      <c r="D73" s="19" t="s">
        <v>301</v>
      </c>
      <c r="E73" s="3">
        <v>200</v>
      </c>
      <c r="H73" s="18" t="s">
        <v>279</v>
      </c>
      <c r="I73" s="16" t="s">
        <v>280</v>
      </c>
      <c r="J73" s="16" t="s">
        <v>3177</v>
      </c>
      <c r="K73" s="16" t="s">
        <v>3178</v>
      </c>
      <c r="L73" s="16" t="s">
        <v>3179</v>
      </c>
      <c r="M73" s="3">
        <f t="shared" si="6"/>
        <v>10024.680000000002</v>
      </c>
      <c r="N73" s="3">
        <f t="shared" si="5"/>
        <v>9824.6800000000021</v>
      </c>
      <c r="O73" s="16">
        <f t="shared" si="7"/>
        <v>0</v>
      </c>
      <c r="P73" s="16">
        <f t="shared" si="8"/>
        <v>0</v>
      </c>
      <c r="Q73" s="16">
        <f t="shared" si="9"/>
        <v>0</v>
      </c>
    </row>
    <row r="74" spans="1:17" x14ac:dyDescent="0.25">
      <c r="A74" s="16" t="s">
        <v>3180</v>
      </c>
      <c r="B74" s="2">
        <v>42761</v>
      </c>
      <c r="C74" s="19" t="s">
        <v>295</v>
      </c>
      <c r="D74" s="19" t="s">
        <v>300</v>
      </c>
      <c r="E74" s="3">
        <v>103.7</v>
      </c>
      <c r="H74" s="18" t="s">
        <v>67</v>
      </c>
      <c r="I74" s="16" t="s">
        <v>68</v>
      </c>
      <c r="J74" s="16" t="s">
        <v>3181</v>
      </c>
      <c r="K74" s="16" t="s">
        <v>3182</v>
      </c>
      <c r="L74" s="16" t="s">
        <v>3183</v>
      </c>
      <c r="M74" s="3">
        <f t="shared" si="6"/>
        <v>9824.6800000000021</v>
      </c>
      <c r="N74" s="3">
        <f t="shared" si="5"/>
        <v>9720.9800000000014</v>
      </c>
      <c r="O74" s="16">
        <f t="shared" si="7"/>
        <v>0</v>
      </c>
      <c r="P74" s="16">
        <f t="shared" si="8"/>
        <v>0</v>
      </c>
      <c r="Q74" s="16">
        <f t="shared" si="9"/>
        <v>0</v>
      </c>
    </row>
    <row r="75" spans="1:17" x14ac:dyDescent="0.25">
      <c r="A75" s="16" t="s">
        <v>3184</v>
      </c>
      <c r="B75" s="2">
        <v>42761</v>
      </c>
      <c r="C75" s="19" t="s">
        <v>295</v>
      </c>
      <c r="D75" s="19" t="s">
        <v>301</v>
      </c>
      <c r="E75" s="3">
        <v>101.26</v>
      </c>
      <c r="H75" s="18" t="s">
        <v>24</v>
      </c>
      <c r="I75" s="16" t="s">
        <v>25</v>
      </c>
      <c r="J75" s="16" t="s">
        <v>3185</v>
      </c>
      <c r="K75" s="16" t="s">
        <v>3186</v>
      </c>
      <c r="L75" s="16" t="s">
        <v>3187</v>
      </c>
      <c r="M75" s="3">
        <f t="shared" si="6"/>
        <v>9720.9800000000014</v>
      </c>
      <c r="N75" s="3">
        <f t="shared" si="5"/>
        <v>9619.7200000000012</v>
      </c>
      <c r="O75" s="16">
        <f t="shared" si="7"/>
        <v>0</v>
      </c>
      <c r="P75" s="16">
        <f t="shared" si="8"/>
        <v>0</v>
      </c>
      <c r="Q75" s="16">
        <f t="shared" si="9"/>
        <v>0</v>
      </c>
    </row>
    <row r="76" spans="1:17" x14ac:dyDescent="0.25">
      <c r="A76" s="16" t="s">
        <v>3188</v>
      </c>
      <c r="B76" s="2">
        <v>42761</v>
      </c>
      <c r="C76" s="19" t="s">
        <v>3360</v>
      </c>
      <c r="D76" s="19" t="s">
        <v>303</v>
      </c>
      <c r="E76" s="3">
        <v>400</v>
      </c>
      <c r="H76" s="18" t="s">
        <v>359</v>
      </c>
      <c r="I76" s="16" t="s">
        <v>360</v>
      </c>
      <c r="J76" s="16" t="s">
        <v>3189</v>
      </c>
      <c r="K76" s="16" t="s">
        <v>3062</v>
      </c>
      <c r="L76" s="16" t="s">
        <v>3179</v>
      </c>
      <c r="M76" s="3">
        <f t="shared" si="6"/>
        <v>9619.7200000000012</v>
      </c>
      <c r="N76" s="3">
        <f t="shared" si="5"/>
        <v>9219.7200000000012</v>
      </c>
      <c r="O76" s="16">
        <f t="shared" si="7"/>
        <v>0</v>
      </c>
      <c r="P76" s="16">
        <f t="shared" si="8"/>
        <v>0</v>
      </c>
      <c r="Q76" s="16">
        <f t="shared" si="9"/>
        <v>0</v>
      </c>
    </row>
    <row r="77" spans="1:17" x14ac:dyDescent="0.25">
      <c r="A77" s="16" t="s">
        <v>3190</v>
      </c>
      <c r="B77" s="2">
        <v>42761</v>
      </c>
      <c r="C77" s="19" t="s">
        <v>295</v>
      </c>
      <c r="D77" s="19" t="s">
        <v>300</v>
      </c>
      <c r="E77" s="3">
        <v>3.31</v>
      </c>
      <c r="H77" s="18" t="s">
        <v>42</v>
      </c>
      <c r="I77" s="16" t="s">
        <v>20</v>
      </c>
      <c r="J77" s="16" t="s">
        <v>21</v>
      </c>
      <c r="K77" s="16" t="s">
        <v>3191</v>
      </c>
      <c r="L77" s="16" t="s">
        <v>3191</v>
      </c>
      <c r="M77" s="3">
        <f t="shared" si="6"/>
        <v>9219.7200000000012</v>
      </c>
      <c r="N77" s="3">
        <f t="shared" si="5"/>
        <v>9216.4100000000017</v>
      </c>
      <c r="O77" s="16">
        <f t="shared" si="7"/>
        <v>0</v>
      </c>
      <c r="P77" s="16">
        <f t="shared" si="8"/>
        <v>0</v>
      </c>
      <c r="Q77" s="16">
        <f t="shared" si="9"/>
        <v>0</v>
      </c>
    </row>
    <row r="78" spans="1:17" x14ac:dyDescent="0.25">
      <c r="A78" s="16" t="s">
        <v>3165</v>
      </c>
      <c r="B78" s="2">
        <v>42765</v>
      </c>
      <c r="C78" s="20" t="s">
        <v>299</v>
      </c>
      <c r="D78" s="19"/>
      <c r="F78" s="3">
        <v>200</v>
      </c>
      <c r="G78" s="20" t="s">
        <v>299</v>
      </c>
      <c r="H78" s="18" t="s">
        <v>5</v>
      </c>
      <c r="I78" s="16" t="s">
        <v>3151</v>
      </c>
      <c r="J78" s="16" t="s">
        <v>7</v>
      </c>
      <c r="K78" s="16" t="s">
        <v>3166</v>
      </c>
      <c r="L78" s="16" t="s">
        <v>3154</v>
      </c>
      <c r="M78" s="3">
        <f t="shared" si="6"/>
        <v>9216.4100000000017</v>
      </c>
      <c r="N78" s="3">
        <f t="shared" si="5"/>
        <v>9416.4100000000017</v>
      </c>
      <c r="O78" s="16">
        <f t="shared" si="7"/>
        <v>0</v>
      </c>
      <c r="P78" s="16">
        <f t="shared" si="8"/>
        <v>0</v>
      </c>
      <c r="Q78" s="16">
        <f t="shared" si="9"/>
        <v>0</v>
      </c>
    </row>
    <row r="79" spans="1:17" x14ac:dyDescent="0.25">
      <c r="A79" s="16" t="s">
        <v>3167</v>
      </c>
      <c r="B79" s="2">
        <v>42765</v>
      </c>
      <c r="C79" s="19" t="s">
        <v>295</v>
      </c>
      <c r="D79" s="19" t="s">
        <v>300</v>
      </c>
      <c r="E79" s="3">
        <v>0.12</v>
      </c>
      <c r="H79" s="18" t="s">
        <v>42</v>
      </c>
      <c r="I79" s="16" t="s">
        <v>20</v>
      </c>
      <c r="J79" s="16" t="s">
        <v>21</v>
      </c>
      <c r="K79" s="16" t="s">
        <v>3168</v>
      </c>
      <c r="L79" s="16" t="s">
        <v>3168</v>
      </c>
      <c r="M79" s="20">
        <f t="shared" si="6"/>
        <v>9416.4100000000017</v>
      </c>
      <c r="N79" s="3">
        <f t="shared" si="5"/>
        <v>9416.2900000000009</v>
      </c>
      <c r="O79" s="16">
        <f t="shared" si="7"/>
        <v>0</v>
      </c>
      <c r="P79" s="16">
        <f t="shared" si="8"/>
        <v>0</v>
      </c>
      <c r="Q79" s="16">
        <f t="shared" si="9"/>
        <v>0</v>
      </c>
    </row>
    <row r="80" spans="1:17" x14ac:dyDescent="0.25">
      <c r="A80" s="16" t="s">
        <v>3149</v>
      </c>
      <c r="B80" s="2">
        <v>42766</v>
      </c>
      <c r="C80" s="19" t="s">
        <v>299</v>
      </c>
      <c r="D80" s="19" t="s">
        <v>301</v>
      </c>
      <c r="E80" s="3">
        <v>50</v>
      </c>
      <c r="H80" s="18" t="s">
        <v>3150</v>
      </c>
      <c r="I80" s="16" t="s">
        <v>3151</v>
      </c>
      <c r="J80" s="16" t="s">
        <v>3152</v>
      </c>
      <c r="K80" s="16" t="s">
        <v>3153</v>
      </c>
      <c r="L80" s="16" t="s">
        <v>3154</v>
      </c>
      <c r="M80" s="3">
        <f t="shared" si="6"/>
        <v>9416.2900000000009</v>
      </c>
      <c r="N80" s="3">
        <f t="shared" si="5"/>
        <v>9366.2900000000009</v>
      </c>
      <c r="O80" s="16">
        <f t="shared" si="7"/>
        <v>0</v>
      </c>
      <c r="P80" s="16">
        <f t="shared" si="8"/>
        <v>0</v>
      </c>
      <c r="Q80" s="16">
        <f t="shared" si="9"/>
        <v>0</v>
      </c>
    </row>
    <row r="81" spans="1:17" x14ac:dyDescent="0.25">
      <c r="A81" s="16" t="s">
        <v>3155</v>
      </c>
      <c r="B81" s="2">
        <v>42766</v>
      </c>
      <c r="C81" s="19" t="s">
        <v>292</v>
      </c>
      <c r="D81" s="19" t="s">
        <v>301</v>
      </c>
      <c r="E81" s="3">
        <v>273.75</v>
      </c>
      <c r="H81" s="18" t="s">
        <v>28</v>
      </c>
      <c r="I81" s="16" t="s">
        <v>29</v>
      </c>
      <c r="J81" s="16" t="s">
        <v>3156</v>
      </c>
      <c r="K81" s="16" t="s">
        <v>3157</v>
      </c>
      <c r="L81" s="16" t="s">
        <v>3158</v>
      </c>
      <c r="M81" s="3">
        <f t="shared" si="6"/>
        <v>9366.2900000000009</v>
      </c>
      <c r="N81" s="3">
        <f t="shared" si="5"/>
        <v>9092.5400000000009</v>
      </c>
      <c r="O81" s="16">
        <f t="shared" si="7"/>
        <v>0</v>
      </c>
      <c r="P81" s="16">
        <f t="shared" si="8"/>
        <v>0</v>
      </c>
      <c r="Q81" s="16">
        <f t="shared" si="9"/>
        <v>0</v>
      </c>
    </row>
    <row r="82" spans="1:17" x14ac:dyDescent="0.25">
      <c r="A82" s="16" t="s">
        <v>3159</v>
      </c>
      <c r="B82" s="2">
        <v>42766</v>
      </c>
      <c r="C82" s="19" t="s">
        <v>295</v>
      </c>
      <c r="D82" s="19"/>
      <c r="F82" s="3">
        <v>700</v>
      </c>
      <c r="G82" s="20" t="s">
        <v>294</v>
      </c>
      <c r="H82" s="18">
        <v>29000000200020</v>
      </c>
      <c r="I82" s="16"/>
      <c r="J82" s="16" t="s">
        <v>265</v>
      </c>
      <c r="K82" s="16" t="s">
        <v>36</v>
      </c>
      <c r="L82" s="16" t="s">
        <v>3160</v>
      </c>
      <c r="M82" s="3">
        <f t="shared" si="6"/>
        <v>9092.5400000000009</v>
      </c>
      <c r="N82" s="3">
        <f t="shared" si="5"/>
        <v>9792.5400000000009</v>
      </c>
      <c r="O82" s="16">
        <f t="shared" si="7"/>
        <v>0</v>
      </c>
      <c r="P82" s="16">
        <f t="shared" si="8"/>
        <v>0</v>
      </c>
      <c r="Q82" s="16">
        <f t="shared" si="9"/>
        <v>0</v>
      </c>
    </row>
    <row r="83" spans="1:17" x14ac:dyDescent="0.25">
      <c r="A83" s="16" t="s">
        <v>3161</v>
      </c>
      <c r="B83" s="2">
        <v>42766</v>
      </c>
      <c r="C83" s="19" t="s">
        <v>295</v>
      </c>
      <c r="D83" s="19" t="s">
        <v>300</v>
      </c>
      <c r="E83" s="3">
        <v>5</v>
      </c>
      <c r="H83" s="18">
        <v>10000000200097</v>
      </c>
      <c r="I83" s="16" t="s">
        <v>15</v>
      </c>
      <c r="J83" s="16" t="s">
        <v>16</v>
      </c>
      <c r="K83" s="16">
        <v>0</v>
      </c>
      <c r="L83" s="16">
        <v>0</v>
      </c>
      <c r="M83" s="3">
        <f t="shared" si="6"/>
        <v>9792.5400000000009</v>
      </c>
      <c r="N83" s="3">
        <f t="shared" si="5"/>
        <v>9787.5400000000009</v>
      </c>
      <c r="O83" s="16">
        <f t="shared" si="7"/>
        <v>0</v>
      </c>
      <c r="P83" s="16">
        <f t="shared" si="8"/>
        <v>0</v>
      </c>
      <c r="Q83" s="16">
        <f t="shared" si="9"/>
        <v>0</v>
      </c>
    </row>
    <row r="84" spans="1:17" x14ac:dyDescent="0.25">
      <c r="A84" s="16" t="s">
        <v>3162</v>
      </c>
      <c r="B84" s="2">
        <v>42766</v>
      </c>
      <c r="C84" s="19" t="s">
        <v>295</v>
      </c>
      <c r="D84" s="19" t="s">
        <v>300</v>
      </c>
      <c r="E84" s="3">
        <v>6.35</v>
      </c>
      <c r="H84" s="18">
        <v>10000000200097</v>
      </c>
      <c r="I84" s="16" t="s">
        <v>15</v>
      </c>
      <c r="J84" s="16" t="s">
        <v>18</v>
      </c>
      <c r="K84" s="16">
        <v>0</v>
      </c>
      <c r="L84" s="16">
        <v>0</v>
      </c>
      <c r="M84" s="3">
        <f t="shared" si="6"/>
        <v>9787.5400000000009</v>
      </c>
      <c r="N84" s="3">
        <f t="shared" si="5"/>
        <v>9781.19</v>
      </c>
      <c r="O84" s="16">
        <f t="shared" si="7"/>
        <v>0</v>
      </c>
      <c r="P84" s="16">
        <f t="shared" si="8"/>
        <v>0</v>
      </c>
      <c r="Q84" s="16">
        <f t="shared" si="9"/>
        <v>0</v>
      </c>
    </row>
    <row r="85" spans="1:17" x14ac:dyDescent="0.25">
      <c r="A85" s="16" t="s">
        <v>3163</v>
      </c>
      <c r="B85" s="2">
        <v>42767</v>
      </c>
      <c r="C85" s="19" t="s">
        <v>295</v>
      </c>
      <c r="D85" s="19"/>
      <c r="F85" s="3">
        <v>0.05</v>
      </c>
      <c r="G85" s="20" t="s">
        <v>300</v>
      </c>
      <c r="H85" s="18">
        <v>10000000200097</v>
      </c>
      <c r="I85" s="16" t="s">
        <v>15</v>
      </c>
      <c r="J85" s="16" t="s">
        <v>19</v>
      </c>
      <c r="K85" s="16">
        <v>0</v>
      </c>
      <c r="L85" s="16">
        <v>0</v>
      </c>
      <c r="M85" s="3">
        <f t="shared" si="6"/>
        <v>9781.19</v>
      </c>
      <c r="N85" s="3">
        <f t="shared" si="5"/>
        <v>9781.24</v>
      </c>
      <c r="O85" s="16">
        <f t="shared" si="7"/>
        <v>0</v>
      </c>
      <c r="P85" s="16">
        <f t="shared" si="8"/>
        <v>0</v>
      </c>
      <c r="Q85" s="16">
        <f t="shared" si="9"/>
        <v>0</v>
      </c>
    </row>
    <row r="86" spans="1:17" x14ac:dyDescent="0.25">
      <c r="A86" s="16" t="s">
        <v>3164</v>
      </c>
      <c r="B86" s="2">
        <v>42766</v>
      </c>
      <c r="C86" s="19" t="s">
        <v>295</v>
      </c>
      <c r="D86" s="19" t="s">
        <v>300</v>
      </c>
      <c r="E86" s="3">
        <v>3.91</v>
      </c>
      <c r="H86" s="18">
        <v>10000000200097</v>
      </c>
      <c r="I86" s="16" t="s">
        <v>20</v>
      </c>
      <c r="J86" s="16" t="s">
        <v>21</v>
      </c>
      <c r="K86" s="16" t="s">
        <v>3160</v>
      </c>
      <c r="L86" s="16" t="s">
        <v>3160</v>
      </c>
      <c r="M86" s="20">
        <f t="shared" si="6"/>
        <v>9781.24</v>
      </c>
      <c r="N86" s="3">
        <f t="shared" si="5"/>
        <v>9777.33</v>
      </c>
      <c r="O86" s="16">
        <f t="shared" si="7"/>
        <v>0</v>
      </c>
      <c r="P86" s="16">
        <f t="shared" si="8"/>
        <v>0</v>
      </c>
      <c r="Q86" s="16">
        <f t="shared" si="9"/>
        <v>0</v>
      </c>
    </row>
    <row r="87" spans="1:17" x14ac:dyDescent="0.25">
      <c r="A87" s="16" t="s">
        <v>3144</v>
      </c>
      <c r="B87" s="2">
        <v>42768</v>
      </c>
      <c r="C87" s="20" t="s">
        <v>299</v>
      </c>
      <c r="D87" s="19"/>
      <c r="F87" s="3">
        <v>60</v>
      </c>
      <c r="G87" s="20" t="s">
        <v>299</v>
      </c>
      <c r="H87" s="18" t="s">
        <v>48</v>
      </c>
      <c r="I87" s="16" t="s">
        <v>49</v>
      </c>
      <c r="J87" s="16" t="s">
        <v>7</v>
      </c>
      <c r="K87" s="16" t="s">
        <v>50</v>
      </c>
      <c r="L87" s="16" t="s">
        <v>2689</v>
      </c>
      <c r="M87" s="3">
        <f t="shared" si="6"/>
        <v>9777.33</v>
      </c>
      <c r="N87" s="3">
        <f t="shared" si="5"/>
        <v>9837.33</v>
      </c>
      <c r="O87" s="16">
        <f t="shared" si="7"/>
        <v>0</v>
      </c>
      <c r="P87" s="16">
        <f t="shared" si="8"/>
        <v>0</v>
      </c>
      <c r="Q87" s="16">
        <f t="shared" si="9"/>
        <v>0</v>
      </c>
    </row>
    <row r="88" spans="1:17" x14ac:dyDescent="0.25">
      <c r="A88" s="16" t="s">
        <v>3145</v>
      </c>
      <c r="B88" s="2">
        <v>42768</v>
      </c>
      <c r="C88" s="20" t="s">
        <v>299</v>
      </c>
      <c r="D88" s="19"/>
      <c r="F88" s="3">
        <v>37</v>
      </c>
      <c r="G88" s="20" t="s">
        <v>299</v>
      </c>
      <c r="H88" s="18" t="s">
        <v>46</v>
      </c>
      <c r="I88" s="16" t="s">
        <v>47</v>
      </c>
      <c r="J88" s="16" t="s">
        <v>7</v>
      </c>
      <c r="K88" s="16" t="s">
        <v>39</v>
      </c>
      <c r="L88" s="16" t="s">
        <v>3146</v>
      </c>
      <c r="M88" s="3">
        <f t="shared" si="6"/>
        <v>9837.33</v>
      </c>
      <c r="N88" s="3">
        <f t="shared" si="5"/>
        <v>9874.33</v>
      </c>
      <c r="O88" s="16">
        <f t="shared" si="7"/>
        <v>0</v>
      </c>
      <c r="P88" s="16">
        <f t="shared" si="8"/>
        <v>0</v>
      </c>
      <c r="Q88" s="16">
        <f t="shared" si="9"/>
        <v>0</v>
      </c>
    </row>
    <row r="89" spans="1:17" x14ac:dyDescent="0.25">
      <c r="A89" s="16" t="s">
        <v>3147</v>
      </c>
      <c r="B89" s="2">
        <v>42768</v>
      </c>
      <c r="C89" s="19" t="s">
        <v>295</v>
      </c>
      <c r="D89" s="19" t="s">
        <v>300</v>
      </c>
      <c r="E89" s="3">
        <v>0.24</v>
      </c>
      <c r="H89" s="18" t="s">
        <v>42</v>
      </c>
      <c r="I89" s="16" t="s">
        <v>20</v>
      </c>
      <c r="J89" s="16" t="s">
        <v>21</v>
      </c>
      <c r="K89" s="16" t="s">
        <v>3148</v>
      </c>
      <c r="L89" s="16" t="s">
        <v>3148</v>
      </c>
      <c r="M89" s="3">
        <f t="shared" si="6"/>
        <v>9874.33</v>
      </c>
      <c r="N89" s="3">
        <f t="shared" si="5"/>
        <v>9874.09</v>
      </c>
      <c r="O89" s="16">
        <f t="shared" si="7"/>
        <v>0</v>
      </c>
      <c r="P89" s="16">
        <f t="shared" si="8"/>
        <v>0</v>
      </c>
      <c r="Q89" s="16">
        <f t="shared" si="9"/>
        <v>0</v>
      </c>
    </row>
    <row r="90" spans="1:17" x14ac:dyDescent="0.25">
      <c r="A90" s="16" t="s">
        <v>3136</v>
      </c>
      <c r="B90" s="2">
        <v>42769</v>
      </c>
      <c r="C90" s="20" t="s">
        <v>299</v>
      </c>
      <c r="D90" s="19"/>
      <c r="F90" s="3">
        <v>20</v>
      </c>
      <c r="G90" s="20" t="s">
        <v>299</v>
      </c>
      <c r="H90" s="18" t="s">
        <v>140</v>
      </c>
      <c r="I90" s="16" t="s">
        <v>141</v>
      </c>
      <c r="J90" s="16" t="s">
        <v>7</v>
      </c>
      <c r="K90" s="16" t="s">
        <v>39</v>
      </c>
      <c r="L90" s="16" t="s">
        <v>3137</v>
      </c>
      <c r="M90" s="3">
        <f t="shared" si="6"/>
        <v>9874.09</v>
      </c>
      <c r="N90" s="3">
        <f t="shared" si="5"/>
        <v>9894.09</v>
      </c>
      <c r="O90" s="16">
        <f t="shared" si="7"/>
        <v>0</v>
      </c>
      <c r="P90" s="16">
        <f t="shared" si="8"/>
        <v>0</v>
      </c>
      <c r="Q90" s="16">
        <f t="shared" si="9"/>
        <v>0</v>
      </c>
    </row>
    <row r="91" spans="1:17" x14ac:dyDescent="0.25">
      <c r="A91" s="16" t="s">
        <v>3138</v>
      </c>
      <c r="B91" s="2">
        <v>42769</v>
      </c>
      <c r="C91" s="20" t="s">
        <v>299</v>
      </c>
      <c r="D91" s="19"/>
      <c r="F91" s="3">
        <v>10</v>
      </c>
      <c r="G91" s="20" t="s">
        <v>299</v>
      </c>
      <c r="H91" s="18" t="s">
        <v>5</v>
      </c>
      <c r="I91" s="16" t="s">
        <v>3139</v>
      </c>
      <c r="J91" s="16" t="s">
        <v>7</v>
      </c>
      <c r="K91" s="16" t="s">
        <v>3140</v>
      </c>
      <c r="L91" s="16" t="s">
        <v>3141</v>
      </c>
      <c r="M91" s="3">
        <f t="shared" si="6"/>
        <v>9894.09</v>
      </c>
      <c r="N91" s="3">
        <f t="shared" si="5"/>
        <v>9904.09</v>
      </c>
      <c r="O91" s="16">
        <f t="shared" si="7"/>
        <v>0</v>
      </c>
      <c r="P91" s="16">
        <f t="shared" si="8"/>
        <v>0</v>
      </c>
      <c r="Q91" s="16">
        <f t="shared" si="9"/>
        <v>0</v>
      </c>
    </row>
    <row r="92" spans="1:17" x14ac:dyDescent="0.25">
      <c r="A92" s="16" t="s">
        <v>3142</v>
      </c>
      <c r="B92" s="2">
        <v>42769</v>
      </c>
      <c r="C92" s="19" t="s">
        <v>295</v>
      </c>
      <c r="D92" s="19" t="s">
        <v>300</v>
      </c>
      <c r="E92" s="3">
        <v>0.24</v>
      </c>
      <c r="H92" s="18" t="s">
        <v>42</v>
      </c>
      <c r="I92" s="16" t="s">
        <v>20</v>
      </c>
      <c r="J92" s="16" t="s">
        <v>21</v>
      </c>
      <c r="K92" s="16" t="s">
        <v>3143</v>
      </c>
      <c r="L92" s="16" t="s">
        <v>3143</v>
      </c>
      <c r="M92" s="3">
        <f t="shared" si="6"/>
        <v>9904.09</v>
      </c>
      <c r="N92" s="3">
        <f t="shared" si="5"/>
        <v>9903.85</v>
      </c>
      <c r="O92" s="16">
        <f t="shared" si="7"/>
        <v>0</v>
      </c>
      <c r="P92" s="16">
        <f t="shared" si="8"/>
        <v>0</v>
      </c>
      <c r="Q92" s="16">
        <f t="shared" si="9"/>
        <v>0</v>
      </c>
    </row>
    <row r="93" spans="1:17" x14ac:dyDescent="0.25">
      <c r="A93" s="16" t="s">
        <v>3113</v>
      </c>
      <c r="B93" s="2">
        <v>42772</v>
      </c>
      <c r="C93" s="19" t="s">
        <v>295</v>
      </c>
      <c r="D93" s="19" t="s">
        <v>301</v>
      </c>
      <c r="E93" s="3">
        <v>73.2</v>
      </c>
      <c r="H93" s="18" t="s">
        <v>2401</v>
      </c>
      <c r="I93" s="16" t="s">
        <v>2402</v>
      </c>
      <c r="J93" s="16" t="s">
        <v>3114</v>
      </c>
      <c r="K93" s="16" t="s">
        <v>3115</v>
      </c>
      <c r="L93" s="16" t="s">
        <v>3116</v>
      </c>
      <c r="M93" s="3">
        <f t="shared" si="6"/>
        <v>9903.85</v>
      </c>
      <c r="N93" s="3">
        <f t="shared" si="5"/>
        <v>9830.65</v>
      </c>
      <c r="O93" s="16">
        <f t="shared" si="7"/>
        <v>0</v>
      </c>
      <c r="P93" s="16">
        <f t="shared" si="8"/>
        <v>0</v>
      </c>
      <c r="Q93" s="16">
        <f t="shared" si="9"/>
        <v>0</v>
      </c>
    </row>
    <row r="94" spans="1:17" x14ac:dyDescent="0.25">
      <c r="A94" s="16" t="s">
        <v>3117</v>
      </c>
      <c r="B94" s="2">
        <v>42772</v>
      </c>
      <c r="C94" s="19" t="s">
        <v>295</v>
      </c>
      <c r="D94" s="19" t="s">
        <v>301</v>
      </c>
      <c r="E94" s="3">
        <v>285.44</v>
      </c>
      <c r="H94" s="18" t="s">
        <v>259</v>
      </c>
      <c r="I94" s="16" t="s">
        <v>260</v>
      </c>
      <c r="J94" s="16" t="s">
        <v>3118</v>
      </c>
      <c r="K94" s="16" t="s">
        <v>3119</v>
      </c>
      <c r="L94" s="16" t="s">
        <v>261</v>
      </c>
      <c r="M94" s="3">
        <f t="shared" si="6"/>
        <v>9830.65</v>
      </c>
      <c r="N94" s="3">
        <f t="shared" si="5"/>
        <v>9545.2099999999991</v>
      </c>
      <c r="O94" s="16">
        <f t="shared" si="7"/>
        <v>0</v>
      </c>
      <c r="P94" s="16">
        <f t="shared" si="8"/>
        <v>0</v>
      </c>
      <c r="Q94" s="16">
        <f t="shared" si="9"/>
        <v>0</v>
      </c>
    </row>
    <row r="95" spans="1:17" x14ac:dyDescent="0.25">
      <c r="A95" s="16" t="s">
        <v>3120</v>
      </c>
      <c r="B95" s="2">
        <v>42772</v>
      </c>
      <c r="C95" s="19" t="s">
        <v>292</v>
      </c>
      <c r="D95" s="19" t="s">
        <v>301</v>
      </c>
      <c r="E95" s="3">
        <v>136.88</v>
      </c>
      <c r="H95" s="18" t="s">
        <v>3121</v>
      </c>
      <c r="I95" s="16" t="s">
        <v>3122</v>
      </c>
      <c r="J95" s="16" t="s">
        <v>3123</v>
      </c>
      <c r="K95" s="16" t="s">
        <v>3124</v>
      </c>
      <c r="L95" s="16" t="s">
        <v>3125</v>
      </c>
      <c r="M95" s="3">
        <f t="shared" si="6"/>
        <v>9545.2099999999991</v>
      </c>
      <c r="N95" s="3">
        <f t="shared" si="5"/>
        <v>9408.33</v>
      </c>
      <c r="O95" s="16">
        <f t="shared" si="7"/>
        <v>0</v>
      </c>
      <c r="P95" s="16">
        <f t="shared" si="8"/>
        <v>0</v>
      </c>
      <c r="Q95" s="16">
        <f t="shared" si="9"/>
        <v>0</v>
      </c>
    </row>
    <row r="96" spans="1:17" x14ac:dyDescent="0.25">
      <c r="A96" s="16" t="s">
        <v>3126</v>
      </c>
      <c r="B96" s="2">
        <v>42772</v>
      </c>
      <c r="C96" s="19" t="s">
        <v>298</v>
      </c>
      <c r="D96" s="19" t="s">
        <v>306</v>
      </c>
      <c r="E96" s="3">
        <v>515.94000000000005</v>
      </c>
      <c r="H96" s="18" t="s">
        <v>263</v>
      </c>
      <c r="I96" s="16" t="s">
        <v>264</v>
      </c>
      <c r="J96" s="16" t="s">
        <v>3127</v>
      </c>
      <c r="K96" s="16" t="s">
        <v>3128</v>
      </c>
      <c r="L96" s="16"/>
      <c r="M96" s="3">
        <f t="shared" si="6"/>
        <v>9408.33</v>
      </c>
      <c r="N96" s="3">
        <f t="shared" si="5"/>
        <v>8892.39</v>
      </c>
      <c r="O96" s="16">
        <f t="shared" si="7"/>
        <v>0</v>
      </c>
      <c r="P96" s="16">
        <f t="shared" si="8"/>
        <v>0</v>
      </c>
      <c r="Q96" s="16">
        <f t="shared" si="9"/>
        <v>0</v>
      </c>
    </row>
    <row r="97" spans="1:17" x14ac:dyDescent="0.25">
      <c r="A97" s="16" t="s">
        <v>3129</v>
      </c>
      <c r="B97" s="2">
        <v>42772</v>
      </c>
      <c r="C97" s="20" t="s">
        <v>299</v>
      </c>
      <c r="D97" s="19"/>
      <c r="F97" s="3">
        <v>45</v>
      </c>
      <c r="G97" s="20" t="s">
        <v>299</v>
      </c>
      <c r="H97" s="18" t="s">
        <v>151</v>
      </c>
      <c r="I97" s="16" t="s">
        <v>152</v>
      </c>
      <c r="J97" s="16" t="s">
        <v>7</v>
      </c>
      <c r="K97" s="16" t="s">
        <v>50</v>
      </c>
      <c r="L97" s="16" t="s">
        <v>3130</v>
      </c>
      <c r="M97" s="3">
        <f t="shared" si="6"/>
        <v>8892.39</v>
      </c>
      <c r="N97" s="3">
        <f t="shared" si="5"/>
        <v>8937.39</v>
      </c>
      <c r="O97" s="16">
        <f t="shared" si="7"/>
        <v>0</v>
      </c>
      <c r="P97" s="16">
        <f t="shared" si="8"/>
        <v>0</v>
      </c>
      <c r="Q97" s="16">
        <f t="shared" si="9"/>
        <v>0</v>
      </c>
    </row>
    <row r="98" spans="1:17" x14ac:dyDescent="0.25">
      <c r="A98" s="16" t="s">
        <v>3131</v>
      </c>
      <c r="B98" s="2">
        <v>42772</v>
      </c>
      <c r="C98" s="20" t="s">
        <v>299</v>
      </c>
      <c r="D98" s="19"/>
      <c r="F98" s="3">
        <v>50</v>
      </c>
      <c r="G98" s="20" t="s">
        <v>299</v>
      </c>
      <c r="H98" s="18" t="s">
        <v>12</v>
      </c>
      <c r="I98" s="16" t="s">
        <v>13</v>
      </c>
      <c r="J98" s="16" t="s">
        <v>3132</v>
      </c>
      <c r="K98" s="16"/>
      <c r="L98" s="16" t="s">
        <v>3133</v>
      </c>
      <c r="M98" s="3">
        <f t="shared" si="6"/>
        <v>8937.39</v>
      </c>
      <c r="N98" s="3">
        <f t="shared" si="5"/>
        <v>8987.39</v>
      </c>
      <c r="O98" s="16">
        <f t="shared" si="7"/>
        <v>0</v>
      </c>
      <c r="P98" s="16">
        <f t="shared" si="8"/>
        <v>0</v>
      </c>
      <c r="Q98" s="16">
        <f t="shared" si="9"/>
        <v>0</v>
      </c>
    </row>
    <row r="99" spans="1:17" x14ac:dyDescent="0.25">
      <c r="A99" s="16" t="s">
        <v>3134</v>
      </c>
      <c r="B99" s="2">
        <v>42772</v>
      </c>
      <c r="C99" s="19" t="s">
        <v>295</v>
      </c>
      <c r="D99" s="19" t="s">
        <v>300</v>
      </c>
      <c r="E99" s="3">
        <v>3.53</v>
      </c>
      <c r="H99" s="18" t="s">
        <v>42</v>
      </c>
      <c r="I99" s="16" t="s">
        <v>20</v>
      </c>
      <c r="J99" s="16" t="s">
        <v>21</v>
      </c>
      <c r="K99" s="16" t="s">
        <v>3135</v>
      </c>
      <c r="L99" s="16" t="s">
        <v>3135</v>
      </c>
      <c r="M99" s="20">
        <f t="shared" si="6"/>
        <v>8987.39</v>
      </c>
      <c r="N99" s="3">
        <f t="shared" si="5"/>
        <v>8983.8599999999988</v>
      </c>
      <c r="O99" s="16">
        <f t="shared" si="7"/>
        <v>0</v>
      </c>
      <c r="P99" s="16">
        <f t="shared" si="8"/>
        <v>0</v>
      </c>
      <c r="Q99" s="16">
        <f t="shared" si="9"/>
        <v>0</v>
      </c>
    </row>
    <row r="100" spans="1:17" x14ac:dyDescent="0.25">
      <c r="A100" s="16" t="s">
        <v>3096</v>
      </c>
      <c r="B100" s="2">
        <v>42773</v>
      </c>
      <c r="C100" s="19" t="s">
        <v>299</v>
      </c>
      <c r="D100" s="19" t="s">
        <v>301</v>
      </c>
      <c r="E100" s="3">
        <v>40</v>
      </c>
      <c r="H100" s="18" t="s">
        <v>256</v>
      </c>
      <c r="I100" s="16" t="s">
        <v>257</v>
      </c>
      <c r="J100" s="16" t="s">
        <v>3097</v>
      </c>
      <c r="K100" s="16" t="s">
        <v>3098</v>
      </c>
      <c r="L100" s="16" t="s">
        <v>3099</v>
      </c>
      <c r="M100" s="3">
        <f t="shared" si="6"/>
        <v>8983.8599999999988</v>
      </c>
      <c r="N100" s="3">
        <f t="shared" si="5"/>
        <v>8943.8599999999988</v>
      </c>
      <c r="O100" s="16">
        <f t="shared" si="7"/>
        <v>0</v>
      </c>
      <c r="P100" s="16">
        <f t="shared" si="8"/>
        <v>0</v>
      </c>
      <c r="Q100" s="16">
        <f t="shared" si="9"/>
        <v>0</v>
      </c>
    </row>
    <row r="101" spans="1:17" x14ac:dyDescent="0.25">
      <c r="A101" s="16" t="s">
        <v>3100</v>
      </c>
      <c r="B101" s="2">
        <v>42773</v>
      </c>
      <c r="C101" s="19" t="s">
        <v>299</v>
      </c>
      <c r="D101" s="19" t="s">
        <v>303</v>
      </c>
      <c r="E101" s="3">
        <v>1571.17</v>
      </c>
      <c r="H101" s="18" t="s">
        <v>3101</v>
      </c>
      <c r="I101" s="16" t="s">
        <v>3102</v>
      </c>
      <c r="J101" s="16" t="s">
        <v>3103</v>
      </c>
      <c r="K101" s="16" t="s">
        <v>3104</v>
      </c>
      <c r="L101" s="16" t="s">
        <v>3105</v>
      </c>
      <c r="M101" s="3">
        <f t="shared" si="6"/>
        <v>8943.8599999999988</v>
      </c>
      <c r="N101" s="3">
        <f t="shared" si="5"/>
        <v>7372.6899999999987</v>
      </c>
      <c r="O101" s="16">
        <f t="shared" si="7"/>
        <v>0</v>
      </c>
      <c r="P101" s="16">
        <f t="shared" si="8"/>
        <v>0</v>
      </c>
      <c r="Q101" s="16">
        <f t="shared" si="9"/>
        <v>0</v>
      </c>
    </row>
    <row r="102" spans="1:17" x14ac:dyDescent="0.25">
      <c r="A102" s="16" t="s">
        <v>3106</v>
      </c>
      <c r="B102" s="2">
        <v>42773</v>
      </c>
      <c r="C102" s="20" t="s">
        <v>299</v>
      </c>
      <c r="D102" s="19"/>
      <c r="F102" s="3">
        <v>20</v>
      </c>
      <c r="G102" s="20" t="s">
        <v>299</v>
      </c>
      <c r="H102" s="18" t="s">
        <v>60</v>
      </c>
      <c r="I102" s="16" t="s">
        <v>61</v>
      </c>
      <c r="J102" s="16" t="s">
        <v>3107</v>
      </c>
      <c r="K102" s="16"/>
      <c r="L102" s="16" t="s">
        <v>3108</v>
      </c>
      <c r="M102" s="3">
        <f t="shared" si="6"/>
        <v>7372.6899999999987</v>
      </c>
      <c r="N102" s="3">
        <f t="shared" si="5"/>
        <v>7392.6899999999987</v>
      </c>
      <c r="O102" s="16">
        <f t="shared" si="7"/>
        <v>0</v>
      </c>
      <c r="P102" s="16">
        <f t="shared" si="8"/>
        <v>0</v>
      </c>
      <c r="Q102" s="16">
        <f t="shared" si="9"/>
        <v>0</v>
      </c>
    </row>
    <row r="103" spans="1:17" x14ac:dyDescent="0.25">
      <c r="A103" s="16" t="s">
        <v>3109</v>
      </c>
      <c r="B103" s="2">
        <v>42773</v>
      </c>
      <c r="C103" s="20" t="s">
        <v>299</v>
      </c>
      <c r="D103" s="19"/>
      <c r="F103" s="3">
        <v>27</v>
      </c>
      <c r="G103" s="20" t="s">
        <v>299</v>
      </c>
      <c r="H103" s="18" t="s">
        <v>40</v>
      </c>
      <c r="I103" s="16" t="s">
        <v>41</v>
      </c>
      <c r="J103" s="16" t="s">
        <v>7</v>
      </c>
      <c r="K103" s="16" t="s">
        <v>39</v>
      </c>
      <c r="L103" s="16" t="s">
        <v>3110</v>
      </c>
      <c r="M103" s="3">
        <f t="shared" si="6"/>
        <v>7392.6899999999987</v>
      </c>
      <c r="N103" s="3">
        <f t="shared" si="5"/>
        <v>7419.6899999999987</v>
      </c>
      <c r="O103" s="16">
        <f t="shared" si="7"/>
        <v>0</v>
      </c>
      <c r="P103" s="16">
        <f t="shared" si="8"/>
        <v>0</v>
      </c>
      <c r="Q103" s="16">
        <f t="shared" si="9"/>
        <v>0</v>
      </c>
    </row>
    <row r="104" spans="1:17" x14ac:dyDescent="0.25">
      <c r="A104" s="16" t="s">
        <v>3111</v>
      </c>
      <c r="B104" s="2">
        <v>42773</v>
      </c>
      <c r="C104" s="19" t="s">
        <v>295</v>
      </c>
      <c r="D104" s="19" t="s">
        <v>300</v>
      </c>
      <c r="E104" s="3">
        <v>2.12</v>
      </c>
      <c r="H104" s="18" t="s">
        <v>42</v>
      </c>
      <c r="I104" s="16" t="s">
        <v>20</v>
      </c>
      <c r="J104" s="16" t="s">
        <v>21</v>
      </c>
      <c r="K104" s="16" t="s">
        <v>3112</v>
      </c>
      <c r="L104" s="16" t="s">
        <v>3112</v>
      </c>
      <c r="M104" s="3">
        <f t="shared" si="6"/>
        <v>7419.6899999999987</v>
      </c>
      <c r="N104" s="3">
        <f t="shared" si="5"/>
        <v>7417.5699999999988</v>
      </c>
      <c r="O104" s="16">
        <f t="shared" si="7"/>
        <v>0</v>
      </c>
      <c r="P104" s="16">
        <f t="shared" si="8"/>
        <v>0</v>
      </c>
      <c r="Q104" s="16">
        <f t="shared" si="9"/>
        <v>0</v>
      </c>
    </row>
    <row r="105" spans="1:17" x14ac:dyDescent="0.25">
      <c r="A105" s="16" t="s">
        <v>3088</v>
      </c>
      <c r="B105" s="2">
        <v>42775</v>
      </c>
      <c r="C105" s="20" t="s">
        <v>299</v>
      </c>
      <c r="D105" s="19"/>
      <c r="F105" s="3">
        <v>35</v>
      </c>
      <c r="G105" s="20" t="s">
        <v>299</v>
      </c>
      <c r="H105" s="18" t="s">
        <v>124</v>
      </c>
      <c r="I105" s="16" t="s">
        <v>125</v>
      </c>
      <c r="J105" s="16" t="s">
        <v>126</v>
      </c>
      <c r="K105" s="16"/>
      <c r="L105" s="16" t="s">
        <v>3089</v>
      </c>
      <c r="M105" s="3">
        <f t="shared" si="6"/>
        <v>7417.5699999999988</v>
      </c>
      <c r="N105" s="3">
        <f t="shared" si="5"/>
        <v>7452.5699999999988</v>
      </c>
      <c r="O105" s="16">
        <f t="shared" si="7"/>
        <v>0</v>
      </c>
      <c r="P105" s="16">
        <f t="shared" si="8"/>
        <v>0</v>
      </c>
      <c r="Q105" s="16">
        <f t="shared" si="9"/>
        <v>0</v>
      </c>
    </row>
    <row r="106" spans="1:17" x14ac:dyDescent="0.25">
      <c r="A106" s="16" t="s">
        <v>3090</v>
      </c>
      <c r="B106" s="2">
        <v>42775</v>
      </c>
      <c r="C106" s="20" t="s">
        <v>299</v>
      </c>
      <c r="D106" s="19"/>
      <c r="F106" s="3">
        <v>54</v>
      </c>
      <c r="G106" s="20" t="s">
        <v>299</v>
      </c>
      <c r="H106" s="18" t="s">
        <v>5</v>
      </c>
      <c r="I106" s="16" t="s">
        <v>1466</v>
      </c>
      <c r="J106" s="16" t="s">
        <v>7</v>
      </c>
      <c r="K106" s="16" t="s">
        <v>3091</v>
      </c>
      <c r="L106" s="16" t="s">
        <v>3092</v>
      </c>
      <c r="M106" s="3">
        <f t="shared" si="6"/>
        <v>7452.5699999999988</v>
      </c>
      <c r="N106" s="3">
        <f t="shared" si="5"/>
        <v>7506.5699999999988</v>
      </c>
      <c r="O106" s="16">
        <f t="shared" si="7"/>
        <v>0</v>
      </c>
      <c r="P106" s="16">
        <f t="shared" si="8"/>
        <v>0</v>
      </c>
      <c r="Q106" s="16">
        <f t="shared" si="9"/>
        <v>0</v>
      </c>
    </row>
    <row r="107" spans="1:17" x14ac:dyDescent="0.25">
      <c r="A107" s="16" t="s">
        <v>3093</v>
      </c>
      <c r="B107" s="2">
        <v>42775</v>
      </c>
      <c r="C107" s="19" t="s">
        <v>289</v>
      </c>
      <c r="D107" s="19" t="s">
        <v>308</v>
      </c>
      <c r="E107" s="3">
        <v>250</v>
      </c>
      <c r="H107" s="18">
        <v>10000000200097</v>
      </c>
      <c r="I107" s="16" t="s">
        <v>15</v>
      </c>
      <c r="J107" s="16" t="s">
        <v>108</v>
      </c>
      <c r="K107" s="16">
        <v>0</v>
      </c>
      <c r="L107" s="16" t="s">
        <v>93</v>
      </c>
      <c r="M107" s="3">
        <f t="shared" si="6"/>
        <v>7506.5699999999988</v>
      </c>
      <c r="N107" s="3">
        <f t="shared" si="5"/>
        <v>7256.5699999999988</v>
      </c>
      <c r="O107" s="16">
        <f t="shared" si="7"/>
        <v>0</v>
      </c>
      <c r="P107" s="16">
        <f t="shared" si="8"/>
        <v>0</v>
      </c>
      <c r="Q107" s="16">
        <f t="shared" si="9"/>
        <v>0</v>
      </c>
    </row>
    <row r="108" spans="1:17" x14ac:dyDescent="0.25">
      <c r="A108" s="16" t="s">
        <v>3094</v>
      </c>
      <c r="B108" s="2">
        <v>42775</v>
      </c>
      <c r="C108" s="19" t="s">
        <v>295</v>
      </c>
      <c r="D108" s="19" t="s">
        <v>300</v>
      </c>
      <c r="E108" s="3">
        <v>0.12</v>
      </c>
      <c r="H108" s="18" t="s">
        <v>42</v>
      </c>
      <c r="I108" s="16" t="s">
        <v>20</v>
      </c>
      <c r="J108" s="16" t="s">
        <v>21</v>
      </c>
      <c r="K108" s="16" t="s">
        <v>3095</v>
      </c>
      <c r="L108" s="16" t="s">
        <v>3095</v>
      </c>
      <c r="M108" s="3">
        <f t="shared" si="6"/>
        <v>7256.5699999999988</v>
      </c>
      <c r="N108" s="3">
        <f t="shared" si="5"/>
        <v>7256.4499999999989</v>
      </c>
      <c r="O108" s="16">
        <f t="shared" si="7"/>
        <v>0</v>
      </c>
      <c r="P108" s="16">
        <f t="shared" si="8"/>
        <v>0</v>
      </c>
      <c r="Q108" s="16">
        <f t="shared" si="9"/>
        <v>0</v>
      </c>
    </row>
    <row r="109" spans="1:17" x14ac:dyDescent="0.25">
      <c r="A109" s="16" t="s">
        <v>3075</v>
      </c>
      <c r="B109" s="2">
        <v>42776</v>
      </c>
      <c r="C109" s="19" t="s">
        <v>295</v>
      </c>
      <c r="D109" s="19" t="s">
        <v>334</v>
      </c>
      <c r="E109" s="3">
        <v>61.26</v>
      </c>
      <c r="H109" s="18" t="s">
        <v>77</v>
      </c>
      <c r="I109" s="16" t="s">
        <v>78</v>
      </c>
      <c r="J109" s="16" t="s">
        <v>3076</v>
      </c>
      <c r="K109" s="16" t="s">
        <v>248</v>
      </c>
      <c r="L109" s="16" t="s">
        <v>79</v>
      </c>
      <c r="M109" s="3">
        <f t="shared" si="6"/>
        <v>7256.4499999999989</v>
      </c>
      <c r="N109" s="20">
        <f t="shared" si="5"/>
        <v>7195.1899999999987</v>
      </c>
      <c r="O109" s="16">
        <f t="shared" si="7"/>
        <v>0</v>
      </c>
      <c r="P109" s="16">
        <f t="shared" si="8"/>
        <v>0</v>
      </c>
      <c r="Q109" s="16">
        <f t="shared" si="9"/>
        <v>0</v>
      </c>
    </row>
    <row r="110" spans="1:17" x14ac:dyDescent="0.25">
      <c r="A110" s="16" t="s">
        <v>3077</v>
      </c>
      <c r="B110" s="2">
        <v>42776</v>
      </c>
      <c r="C110" s="20" t="s">
        <v>299</v>
      </c>
      <c r="D110" s="19"/>
      <c r="F110" s="3">
        <v>27</v>
      </c>
      <c r="G110" s="20" t="s">
        <v>299</v>
      </c>
      <c r="H110" s="18" t="s">
        <v>822</v>
      </c>
      <c r="I110" s="16" t="s">
        <v>823</v>
      </c>
      <c r="J110" s="16" t="s">
        <v>824</v>
      </c>
      <c r="K110" s="16"/>
      <c r="L110" s="16" t="s">
        <v>3078</v>
      </c>
      <c r="M110" s="3">
        <f t="shared" si="6"/>
        <v>7195.1899999999987</v>
      </c>
      <c r="N110" s="3">
        <f t="shared" si="5"/>
        <v>7222.1899999999987</v>
      </c>
      <c r="O110" s="16">
        <f t="shared" si="7"/>
        <v>0</v>
      </c>
      <c r="P110" s="16">
        <f t="shared" si="8"/>
        <v>0</v>
      </c>
      <c r="Q110" s="16">
        <f t="shared" si="9"/>
        <v>0</v>
      </c>
    </row>
    <row r="111" spans="1:17" x14ac:dyDescent="0.25">
      <c r="A111" s="16" t="s">
        <v>3079</v>
      </c>
      <c r="B111" s="2">
        <v>42776</v>
      </c>
      <c r="C111" s="20" t="s">
        <v>299</v>
      </c>
      <c r="D111" s="19"/>
      <c r="F111" s="3">
        <v>20</v>
      </c>
      <c r="G111" s="20" t="s">
        <v>299</v>
      </c>
      <c r="H111" s="18" t="s">
        <v>37</v>
      </c>
      <c r="I111" s="16" t="s">
        <v>38</v>
      </c>
      <c r="J111" s="16" t="s">
        <v>7</v>
      </c>
      <c r="K111" s="16" t="s">
        <v>39</v>
      </c>
      <c r="L111" s="16" t="s">
        <v>3080</v>
      </c>
      <c r="M111" s="3">
        <f t="shared" si="6"/>
        <v>7222.1899999999987</v>
      </c>
      <c r="N111" s="3">
        <f t="shared" si="5"/>
        <v>7242.1899999999987</v>
      </c>
      <c r="O111" s="16">
        <f t="shared" si="7"/>
        <v>0</v>
      </c>
      <c r="P111" s="16">
        <f t="shared" si="8"/>
        <v>0</v>
      </c>
      <c r="Q111" s="16">
        <f t="shared" si="9"/>
        <v>0</v>
      </c>
    </row>
    <row r="112" spans="1:17" x14ac:dyDescent="0.25">
      <c r="A112" s="16" t="s">
        <v>3081</v>
      </c>
      <c r="B112" s="2">
        <v>42776</v>
      </c>
      <c r="C112" s="20" t="s">
        <v>299</v>
      </c>
      <c r="D112" s="19"/>
      <c r="F112" s="3">
        <v>54</v>
      </c>
      <c r="G112" s="20" t="s">
        <v>299</v>
      </c>
      <c r="H112" s="18" t="s">
        <v>277</v>
      </c>
      <c r="I112" s="16" t="s">
        <v>278</v>
      </c>
      <c r="J112" s="16" t="s">
        <v>1442</v>
      </c>
      <c r="K112" s="16"/>
      <c r="L112" s="16" t="s">
        <v>3082</v>
      </c>
      <c r="M112" s="3">
        <f t="shared" si="6"/>
        <v>7242.1899999999987</v>
      </c>
      <c r="N112" s="3">
        <f t="shared" si="5"/>
        <v>7296.1899999999987</v>
      </c>
      <c r="O112" s="16">
        <f t="shared" si="7"/>
        <v>0</v>
      </c>
      <c r="P112" s="16">
        <f t="shared" si="8"/>
        <v>0</v>
      </c>
      <c r="Q112" s="16">
        <f t="shared" si="9"/>
        <v>0</v>
      </c>
    </row>
    <row r="113" spans="1:17" x14ac:dyDescent="0.25">
      <c r="A113" s="16" t="s">
        <v>3083</v>
      </c>
      <c r="B113" s="2">
        <v>42776</v>
      </c>
      <c r="C113" s="20" t="s">
        <v>299</v>
      </c>
      <c r="D113" s="19"/>
      <c r="F113" s="3">
        <v>20</v>
      </c>
      <c r="G113" s="20" t="s">
        <v>299</v>
      </c>
      <c r="H113" s="18" t="s">
        <v>122</v>
      </c>
      <c r="I113" s="16" t="s">
        <v>123</v>
      </c>
      <c r="J113" s="16" t="s">
        <v>3084</v>
      </c>
      <c r="K113" s="16"/>
      <c r="L113" s="16" t="s">
        <v>3085</v>
      </c>
      <c r="M113" s="3">
        <f t="shared" si="6"/>
        <v>7296.1899999999987</v>
      </c>
      <c r="N113" s="3">
        <f t="shared" si="5"/>
        <v>7316.1899999999987</v>
      </c>
      <c r="O113" s="16">
        <f t="shared" si="7"/>
        <v>0</v>
      </c>
      <c r="P113" s="16">
        <f t="shared" si="8"/>
        <v>0</v>
      </c>
      <c r="Q113" s="16">
        <f t="shared" si="9"/>
        <v>0</v>
      </c>
    </row>
    <row r="114" spans="1:17" x14ac:dyDescent="0.25">
      <c r="A114" s="16" t="s">
        <v>3086</v>
      </c>
      <c r="B114" s="2">
        <v>42776</v>
      </c>
      <c r="C114" s="19" t="s">
        <v>295</v>
      </c>
      <c r="D114" s="19" t="s">
        <v>300</v>
      </c>
      <c r="E114" s="3">
        <v>1.1200000000000001</v>
      </c>
      <c r="H114" s="18" t="s">
        <v>42</v>
      </c>
      <c r="I114" s="16" t="s">
        <v>20</v>
      </c>
      <c r="J114" s="16" t="s">
        <v>21</v>
      </c>
      <c r="K114" s="16" t="s">
        <v>3087</v>
      </c>
      <c r="L114" s="16" t="s">
        <v>3087</v>
      </c>
      <c r="M114" s="3">
        <f t="shared" si="6"/>
        <v>7316.1899999999987</v>
      </c>
      <c r="N114" s="3">
        <f t="shared" si="5"/>
        <v>7315.0699999999988</v>
      </c>
      <c r="O114" s="16">
        <f t="shared" si="7"/>
        <v>0</v>
      </c>
      <c r="P114" s="16">
        <f t="shared" si="8"/>
        <v>0</v>
      </c>
      <c r="Q114" s="16">
        <f t="shared" si="9"/>
        <v>0</v>
      </c>
    </row>
    <row r="115" spans="1:17" x14ac:dyDescent="0.25">
      <c r="A115" s="16" t="s">
        <v>3040</v>
      </c>
      <c r="B115" s="2">
        <v>42779</v>
      </c>
      <c r="C115" s="19" t="s">
        <v>295</v>
      </c>
      <c r="D115" s="19" t="s">
        <v>300</v>
      </c>
      <c r="E115" s="3">
        <v>26.28</v>
      </c>
      <c r="H115" s="18" t="s">
        <v>26</v>
      </c>
      <c r="I115" s="16" t="s">
        <v>27</v>
      </c>
      <c r="J115" s="16" t="s">
        <v>3041</v>
      </c>
      <c r="K115" s="16" t="s">
        <v>3042</v>
      </c>
      <c r="L115" s="16" t="s">
        <v>3043</v>
      </c>
      <c r="M115" s="3">
        <f t="shared" si="6"/>
        <v>7315.0699999999988</v>
      </c>
      <c r="N115" s="3">
        <f t="shared" si="5"/>
        <v>7288.7899999999991</v>
      </c>
      <c r="O115" s="16">
        <f t="shared" si="7"/>
        <v>0</v>
      </c>
      <c r="P115" s="16">
        <f t="shared" si="8"/>
        <v>0</v>
      </c>
      <c r="Q115" s="16">
        <f t="shared" si="9"/>
        <v>0</v>
      </c>
    </row>
    <row r="116" spans="1:17" x14ac:dyDescent="0.25">
      <c r="A116" s="16" t="s">
        <v>3044</v>
      </c>
      <c r="B116" s="2">
        <v>42779</v>
      </c>
      <c r="C116" s="19" t="s">
        <v>298</v>
      </c>
      <c r="D116" s="19" t="s">
        <v>301</v>
      </c>
      <c r="E116" s="3">
        <v>262</v>
      </c>
      <c r="H116" s="18" t="s">
        <v>256</v>
      </c>
      <c r="I116" s="16" t="s">
        <v>257</v>
      </c>
      <c r="J116" s="16" t="s">
        <v>3045</v>
      </c>
      <c r="K116" s="16" t="s">
        <v>3046</v>
      </c>
      <c r="L116" s="16" t="s">
        <v>3047</v>
      </c>
      <c r="M116" s="3">
        <f t="shared" si="6"/>
        <v>7288.7899999999991</v>
      </c>
      <c r="N116" s="3">
        <f t="shared" si="5"/>
        <v>7026.7899999999991</v>
      </c>
      <c r="O116" s="16">
        <f t="shared" si="7"/>
        <v>0</v>
      </c>
      <c r="P116" s="16">
        <f t="shared" si="8"/>
        <v>0</v>
      </c>
      <c r="Q116" s="16">
        <f t="shared" si="9"/>
        <v>0</v>
      </c>
    </row>
    <row r="117" spans="1:17" x14ac:dyDescent="0.25">
      <c r="A117" s="16" t="s">
        <v>3048</v>
      </c>
      <c r="B117" s="2">
        <v>42779</v>
      </c>
      <c r="C117" s="19" t="s">
        <v>292</v>
      </c>
      <c r="D117" s="19" t="s">
        <v>301</v>
      </c>
      <c r="E117" s="3">
        <v>42</v>
      </c>
      <c r="H117" s="18" t="s">
        <v>3049</v>
      </c>
      <c r="I117" s="16" t="s">
        <v>3050</v>
      </c>
      <c r="J117" s="16" t="s">
        <v>3051</v>
      </c>
      <c r="K117" s="16" t="s">
        <v>3052</v>
      </c>
      <c r="L117" s="16" t="s">
        <v>3053</v>
      </c>
      <c r="M117" s="3">
        <f t="shared" si="6"/>
        <v>7026.7899999999991</v>
      </c>
      <c r="N117" s="3">
        <f t="shared" si="5"/>
        <v>6984.7899999999991</v>
      </c>
      <c r="O117" s="16">
        <f t="shared" si="7"/>
        <v>0</v>
      </c>
      <c r="P117" s="16">
        <f t="shared" si="8"/>
        <v>0</v>
      </c>
      <c r="Q117" s="16">
        <f t="shared" si="9"/>
        <v>0</v>
      </c>
    </row>
    <row r="118" spans="1:17" x14ac:dyDescent="0.25">
      <c r="A118" s="16" t="s">
        <v>3054</v>
      </c>
      <c r="B118" s="2">
        <v>42779</v>
      </c>
      <c r="C118" s="19" t="s">
        <v>295</v>
      </c>
      <c r="D118" s="19" t="s">
        <v>301</v>
      </c>
      <c r="E118" s="3">
        <v>199.01</v>
      </c>
      <c r="H118" s="18" t="s">
        <v>10</v>
      </c>
      <c r="I118" s="16" t="s">
        <v>11</v>
      </c>
      <c r="J118" s="16" t="s">
        <v>3055</v>
      </c>
      <c r="K118" s="16" t="s">
        <v>3056</v>
      </c>
      <c r="L118" s="16" t="s">
        <v>3047</v>
      </c>
      <c r="M118" s="3">
        <f t="shared" si="6"/>
        <v>6984.7899999999991</v>
      </c>
      <c r="N118" s="3">
        <f t="shared" si="5"/>
        <v>6785.7799999999988</v>
      </c>
      <c r="O118" s="16">
        <f t="shared" si="7"/>
        <v>0</v>
      </c>
      <c r="P118" s="16">
        <f t="shared" si="8"/>
        <v>0</v>
      </c>
      <c r="Q118" s="16">
        <f t="shared" si="9"/>
        <v>0</v>
      </c>
    </row>
    <row r="119" spans="1:17" x14ac:dyDescent="0.25">
      <c r="A119" s="16" t="s">
        <v>3057</v>
      </c>
      <c r="B119" s="2">
        <v>42779</v>
      </c>
      <c r="C119" s="19" t="s">
        <v>299</v>
      </c>
      <c r="D119" s="19" t="s">
        <v>301</v>
      </c>
      <c r="E119" s="3">
        <v>145.28</v>
      </c>
      <c r="H119" s="18" t="s">
        <v>32</v>
      </c>
      <c r="I119" s="16" t="s">
        <v>33</v>
      </c>
      <c r="J119" s="16" t="s">
        <v>3058</v>
      </c>
      <c r="K119" s="16" t="s">
        <v>3059</v>
      </c>
      <c r="L119" s="16" t="s">
        <v>3047</v>
      </c>
      <c r="M119" s="3">
        <f t="shared" si="6"/>
        <v>6785.7799999999988</v>
      </c>
      <c r="N119" s="20">
        <f t="shared" si="5"/>
        <v>6640.4999999999991</v>
      </c>
      <c r="O119" s="16">
        <f t="shared" si="7"/>
        <v>0</v>
      </c>
      <c r="P119" s="16">
        <f t="shared" si="8"/>
        <v>0</v>
      </c>
      <c r="Q119" s="16">
        <f t="shared" si="9"/>
        <v>0</v>
      </c>
    </row>
    <row r="120" spans="1:17" x14ac:dyDescent="0.25">
      <c r="A120" s="16" t="s">
        <v>3060</v>
      </c>
      <c r="B120" s="2">
        <v>42779</v>
      </c>
      <c r="C120" s="19" t="s">
        <v>292</v>
      </c>
      <c r="D120" s="19" t="s">
        <v>303</v>
      </c>
      <c r="E120" s="3">
        <v>18</v>
      </c>
      <c r="H120" s="18" t="s">
        <v>193</v>
      </c>
      <c r="I120" s="16" t="s">
        <v>194</v>
      </c>
      <c r="J120" s="16" t="s">
        <v>3061</v>
      </c>
      <c r="K120" s="16" t="s">
        <v>3062</v>
      </c>
      <c r="L120" s="16" t="s">
        <v>3047</v>
      </c>
      <c r="M120" s="3">
        <f t="shared" si="6"/>
        <v>6640.4999999999991</v>
      </c>
      <c r="N120" s="3">
        <f t="shared" si="5"/>
        <v>6622.4999999999991</v>
      </c>
      <c r="O120" s="16">
        <f t="shared" si="7"/>
        <v>0</v>
      </c>
      <c r="P120" s="16">
        <f t="shared" si="8"/>
        <v>0</v>
      </c>
      <c r="Q120" s="16">
        <f t="shared" si="9"/>
        <v>0</v>
      </c>
    </row>
    <row r="121" spans="1:17" x14ac:dyDescent="0.25">
      <c r="A121" s="16" t="s">
        <v>3063</v>
      </c>
      <c r="B121" s="2">
        <v>42779</v>
      </c>
      <c r="C121" s="19" t="s">
        <v>292</v>
      </c>
      <c r="D121" s="19" t="s">
        <v>303</v>
      </c>
      <c r="E121" s="3">
        <v>21</v>
      </c>
      <c r="H121" s="18" t="s">
        <v>252</v>
      </c>
      <c r="I121" s="16" t="s">
        <v>253</v>
      </c>
      <c r="J121" s="16" t="s">
        <v>3061</v>
      </c>
      <c r="K121" s="16" t="s">
        <v>3064</v>
      </c>
      <c r="L121" s="16" t="s">
        <v>3047</v>
      </c>
      <c r="M121" s="3">
        <f t="shared" si="6"/>
        <v>6622.4999999999991</v>
      </c>
      <c r="N121" s="3">
        <f t="shared" si="5"/>
        <v>6601.4999999999991</v>
      </c>
      <c r="O121" s="16">
        <f t="shared" si="7"/>
        <v>0</v>
      </c>
      <c r="P121" s="16">
        <f t="shared" si="8"/>
        <v>0</v>
      </c>
      <c r="Q121" s="16">
        <f t="shared" si="9"/>
        <v>0</v>
      </c>
    </row>
    <row r="122" spans="1:17" x14ac:dyDescent="0.25">
      <c r="A122" s="16" t="s">
        <v>3065</v>
      </c>
      <c r="B122" s="2">
        <v>42779</v>
      </c>
      <c r="C122" s="19" t="s">
        <v>299</v>
      </c>
      <c r="D122" s="19" t="s">
        <v>305</v>
      </c>
      <c r="E122" s="3">
        <v>442</v>
      </c>
      <c r="H122" s="18" t="s">
        <v>71</v>
      </c>
      <c r="I122" s="16" t="s">
        <v>72</v>
      </c>
      <c r="J122" s="16" t="s">
        <v>3066</v>
      </c>
      <c r="K122" s="16" t="s">
        <v>3067</v>
      </c>
      <c r="L122" s="16" t="s">
        <v>3047</v>
      </c>
      <c r="M122" s="3">
        <f t="shared" si="6"/>
        <v>6601.4999999999991</v>
      </c>
      <c r="N122" s="3">
        <f t="shared" si="5"/>
        <v>6159.4999999999991</v>
      </c>
      <c r="O122" s="16">
        <f t="shared" si="7"/>
        <v>0</v>
      </c>
      <c r="P122" s="16">
        <f t="shared" si="8"/>
        <v>0</v>
      </c>
      <c r="Q122" s="16">
        <f t="shared" si="9"/>
        <v>0</v>
      </c>
    </row>
    <row r="123" spans="1:17" x14ac:dyDescent="0.25">
      <c r="A123" s="16" t="s">
        <v>3068</v>
      </c>
      <c r="B123" s="2">
        <v>42779</v>
      </c>
      <c r="C123" s="20" t="s">
        <v>299</v>
      </c>
      <c r="D123" s="19"/>
      <c r="F123" s="3">
        <v>27</v>
      </c>
      <c r="G123" s="20" t="s">
        <v>299</v>
      </c>
      <c r="H123" s="18" t="s">
        <v>5</v>
      </c>
      <c r="I123" s="16" t="s">
        <v>3069</v>
      </c>
      <c r="J123" s="16" t="s">
        <v>7</v>
      </c>
      <c r="K123" s="16" t="s">
        <v>3070</v>
      </c>
      <c r="L123" s="16" t="s">
        <v>3071</v>
      </c>
      <c r="M123" s="3">
        <f t="shared" si="6"/>
        <v>6159.4999999999991</v>
      </c>
      <c r="N123" s="3">
        <f t="shared" si="5"/>
        <v>6186.4999999999991</v>
      </c>
      <c r="O123" s="16">
        <f t="shared" si="7"/>
        <v>0</v>
      </c>
      <c r="P123" s="16">
        <f t="shared" si="8"/>
        <v>0</v>
      </c>
      <c r="Q123" s="16">
        <f t="shared" si="9"/>
        <v>0</v>
      </c>
    </row>
    <row r="124" spans="1:17" x14ac:dyDescent="0.25">
      <c r="A124" s="16" t="s">
        <v>3072</v>
      </c>
      <c r="B124" s="2">
        <v>42779</v>
      </c>
      <c r="C124" s="19" t="s">
        <v>289</v>
      </c>
      <c r="D124" s="19" t="s">
        <v>308</v>
      </c>
      <c r="E124" s="3">
        <v>38.35</v>
      </c>
      <c r="H124" s="18">
        <v>10000000200097</v>
      </c>
      <c r="I124" s="16" t="s">
        <v>15</v>
      </c>
      <c r="J124" s="16" t="s">
        <v>92</v>
      </c>
      <c r="K124" s="16">
        <v>0</v>
      </c>
      <c r="L124" s="16" t="s">
        <v>93</v>
      </c>
      <c r="M124" s="3">
        <f t="shared" si="6"/>
        <v>6186.4999999999991</v>
      </c>
      <c r="N124" s="3">
        <f t="shared" si="5"/>
        <v>6148.1499999999987</v>
      </c>
      <c r="O124" s="16">
        <f t="shared" si="7"/>
        <v>0</v>
      </c>
      <c r="P124" s="16">
        <f t="shared" si="8"/>
        <v>0</v>
      </c>
      <c r="Q124" s="16">
        <f t="shared" si="9"/>
        <v>0</v>
      </c>
    </row>
    <row r="125" spans="1:17" x14ac:dyDescent="0.25">
      <c r="A125" s="16" t="s">
        <v>3073</v>
      </c>
      <c r="B125" s="2">
        <v>42779</v>
      </c>
      <c r="C125" s="19" t="s">
        <v>295</v>
      </c>
      <c r="D125" s="19" t="s">
        <v>300</v>
      </c>
      <c r="E125" s="3">
        <v>6.94</v>
      </c>
      <c r="H125" s="18" t="s">
        <v>42</v>
      </c>
      <c r="I125" s="16" t="s">
        <v>20</v>
      </c>
      <c r="J125" s="16" t="s">
        <v>21</v>
      </c>
      <c r="K125" s="16" t="s">
        <v>3074</v>
      </c>
      <c r="L125" s="16" t="s">
        <v>3074</v>
      </c>
      <c r="M125" s="3">
        <f t="shared" si="6"/>
        <v>6148.1499999999987</v>
      </c>
      <c r="N125" s="3">
        <f t="shared" si="5"/>
        <v>6141.2099999999991</v>
      </c>
      <c r="O125" s="16">
        <f t="shared" si="7"/>
        <v>0</v>
      </c>
      <c r="P125" s="16">
        <f t="shared" si="8"/>
        <v>0</v>
      </c>
      <c r="Q125" s="16">
        <f t="shared" si="9"/>
        <v>0</v>
      </c>
    </row>
    <row r="126" spans="1:17" x14ac:dyDescent="0.25">
      <c r="A126" s="16" t="s">
        <v>3027</v>
      </c>
      <c r="B126" s="2">
        <v>42780</v>
      </c>
      <c r="C126" s="20" t="s">
        <v>299</v>
      </c>
      <c r="D126" s="19"/>
      <c r="F126" s="3">
        <v>45</v>
      </c>
      <c r="G126" s="20" t="s">
        <v>299</v>
      </c>
      <c r="H126" s="18" t="s">
        <v>2022</v>
      </c>
      <c r="I126" s="16" t="s">
        <v>2023</v>
      </c>
      <c r="J126" s="16" t="s">
        <v>135</v>
      </c>
      <c r="K126" s="16"/>
      <c r="L126" s="16" t="s">
        <v>3028</v>
      </c>
      <c r="M126" s="3">
        <f t="shared" si="6"/>
        <v>6141.2099999999991</v>
      </c>
      <c r="N126" s="3">
        <f t="shared" si="5"/>
        <v>6186.2099999999991</v>
      </c>
      <c r="O126" s="16">
        <f t="shared" si="7"/>
        <v>0</v>
      </c>
      <c r="P126" s="16">
        <f t="shared" si="8"/>
        <v>0</v>
      </c>
      <c r="Q126" s="16">
        <f t="shared" si="9"/>
        <v>0</v>
      </c>
    </row>
    <row r="127" spans="1:17" x14ac:dyDescent="0.25">
      <c r="A127" s="16" t="s">
        <v>3029</v>
      </c>
      <c r="B127" s="2">
        <v>42780</v>
      </c>
      <c r="C127" s="20" t="s">
        <v>299</v>
      </c>
      <c r="D127" s="19"/>
      <c r="F127" s="3">
        <v>27</v>
      </c>
      <c r="G127" s="20" t="s">
        <v>299</v>
      </c>
      <c r="H127" s="18" t="s">
        <v>82</v>
      </c>
      <c r="I127" s="16" t="s">
        <v>83</v>
      </c>
      <c r="J127" s="16" t="s">
        <v>7</v>
      </c>
      <c r="K127" s="16" t="s">
        <v>3030</v>
      </c>
      <c r="L127" s="16" t="s">
        <v>3030</v>
      </c>
      <c r="M127" s="3">
        <f t="shared" si="6"/>
        <v>6186.2099999999991</v>
      </c>
      <c r="N127" s="3">
        <f t="shared" si="5"/>
        <v>6213.2099999999991</v>
      </c>
      <c r="O127" s="16">
        <f t="shared" si="7"/>
        <v>0</v>
      </c>
      <c r="P127" s="16">
        <f t="shared" si="8"/>
        <v>0</v>
      </c>
      <c r="Q127" s="16">
        <f t="shared" si="9"/>
        <v>0</v>
      </c>
    </row>
    <row r="128" spans="1:17" x14ac:dyDescent="0.25">
      <c r="A128" s="16" t="s">
        <v>3031</v>
      </c>
      <c r="B128" s="2">
        <v>42780</v>
      </c>
      <c r="C128" s="20" t="s">
        <v>299</v>
      </c>
      <c r="D128" s="19"/>
      <c r="F128" s="3">
        <v>30</v>
      </c>
      <c r="G128" s="20" t="s">
        <v>299</v>
      </c>
      <c r="H128" s="18" t="s">
        <v>73</v>
      </c>
      <c r="I128" s="16" t="s">
        <v>74</v>
      </c>
      <c r="J128" s="16" t="s">
        <v>7</v>
      </c>
      <c r="K128" s="16" t="s">
        <v>50</v>
      </c>
      <c r="L128" s="16" t="s">
        <v>3032</v>
      </c>
      <c r="M128" s="3">
        <f t="shared" si="6"/>
        <v>6213.2099999999991</v>
      </c>
      <c r="N128" s="3">
        <f t="shared" si="5"/>
        <v>6243.2099999999991</v>
      </c>
      <c r="O128" s="16">
        <f t="shared" si="7"/>
        <v>0</v>
      </c>
      <c r="P128" s="16">
        <f t="shared" si="8"/>
        <v>0</v>
      </c>
      <c r="Q128" s="16">
        <f t="shared" si="9"/>
        <v>0</v>
      </c>
    </row>
    <row r="129" spans="1:17" x14ac:dyDescent="0.25">
      <c r="A129" s="16" t="s">
        <v>3033</v>
      </c>
      <c r="B129" s="2">
        <v>42780</v>
      </c>
      <c r="C129" s="20" t="s">
        <v>299</v>
      </c>
      <c r="D129" s="19"/>
      <c r="F129" s="3">
        <v>27</v>
      </c>
      <c r="G129" s="20" t="s">
        <v>299</v>
      </c>
      <c r="H129" s="18" t="s">
        <v>84</v>
      </c>
      <c r="I129" s="16" t="s">
        <v>85</v>
      </c>
      <c r="J129" s="16" t="s">
        <v>3034</v>
      </c>
      <c r="K129" s="16"/>
      <c r="L129" s="16" t="s">
        <v>3035</v>
      </c>
      <c r="M129" s="3">
        <f t="shared" si="6"/>
        <v>6243.2099999999991</v>
      </c>
      <c r="N129" s="3">
        <f t="shared" si="5"/>
        <v>6270.2099999999991</v>
      </c>
      <c r="O129" s="16">
        <f t="shared" si="7"/>
        <v>0</v>
      </c>
      <c r="P129" s="16">
        <f t="shared" si="8"/>
        <v>0</v>
      </c>
      <c r="Q129" s="16">
        <f t="shared" si="9"/>
        <v>0</v>
      </c>
    </row>
    <row r="130" spans="1:17" x14ac:dyDescent="0.25">
      <c r="A130" s="16" t="s">
        <v>3036</v>
      </c>
      <c r="B130" s="2">
        <v>42780</v>
      </c>
      <c r="C130" s="20" t="s">
        <v>299</v>
      </c>
      <c r="D130" s="19"/>
      <c r="F130" s="3">
        <v>50</v>
      </c>
      <c r="G130" s="20" t="s">
        <v>299</v>
      </c>
      <c r="H130" s="18" t="s">
        <v>75</v>
      </c>
      <c r="I130" s="16" t="s">
        <v>76</v>
      </c>
      <c r="J130" s="16" t="s">
        <v>7</v>
      </c>
      <c r="K130" s="16" t="s">
        <v>39</v>
      </c>
      <c r="L130" s="16" t="s">
        <v>3037</v>
      </c>
      <c r="M130" s="3">
        <f t="shared" si="6"/>
        <v>6270.2099999999991</v>
      </c>
      <c r="N130" s="3">
        <f t="shared" ref="N130:N193" si="10">M130+F130-E130</f>
        <v>6320.2099999999991</v>
      </c>
      <c r="O130" s="16">
        <f t="shared" si="7"/>
        <v>0</v>
      </c>
      <c r="P130" s="16">
        <f t="shared" si="8"/>
        <v>0</v>
      </c>
      <c r="Q130" s="16">
        <f t="shared" si="9"/>
        <v>0</v>
      </c>
    </row>
    <row r="131" spans="1:17" x14ac:dyDescent="0.25">
      <c r="A131" s="16" t="s">
        <v>3038</v>
      </c>
      <c r="B131" s="2">
        <v>42780</v>
      </c>
      <c r="C131" s="19" t="s">
        <v>295</v>
      </c>
      <c r="D131" s="19" t="s">
        <v>300</v>
      </c>
      <c r="E131" s="3">
        <v>0.36</v>
      </c>
      <c r="H131" s="18" t="s">
        <v>42</v>
      </c>
      <c r="I131" s="16" t="s">
        <v>20</v>
      </c>
      <c r="J131" s="16" t="s">
        <v>21</v>
      </c>
      <c r="K131" s="16" t="s">
        <v>3039</v>
      </c>
      <c r="L131" s="16" t="s">
        <v>3039</v>
      </c>
      <c r="M131" s="3">
        <f t="shared" ref="M131:M194" si="11">N130</f>
        <v>6320.2099999999991</v>
      </c>
      <c r="N131" s="3">
        <f t="shared" si="10"/>
        <v>6319.8499999999995</v>
      </c>
      <c r="O131" s="16">
        <f t="shared" ref="O131:O194" si="12">IF(ISBLANK(C131),1,0)</f>
        <v>0</v>
      </c>
      <c r="P131" s="16">
        <f t="shared" ref="P131:P194" si="13">IF(OR(AND(NOT(ISBLANK(D131)),ISBLANK(E131)),AND(ISBLANK(D131),NOT(ISBLANK(E131)))),1,0)</f>
        <v>0</v>
      </c>
      <c r="Q131" s="16">
        <f t="shared" ref="Q131:Q194" si="14">IF(OR(AND(NOT(ISBLANK(G131)),ISBLANK(F131)),AND(ISBLANK(G131),NOT(ISBLANK(F131)))),1,0)</f>
        <v>0</v>
      </c>
    </row>
    <row r="132" spans="1:17" x14ac:dyDescent="0.25">
      <c r="A132" s="18" t="s">
        <v>3012</v>
      </c>
      <c r="B132" s="2">
        <v>42781</v>
      </c>
      <c r="C132" s="20" t="s">
        <v>299</v>
      </c>
      <c r="D132" s="19"/>
      <c r="F132" s="3">
        <v>20</v>
      </c>
      <c r="G132" s="20" t="s">
        <v>299</v>
      </c>
      <c r="H132" s="18" t="s">
        <v>104</v>
      </c>
      <c r="I132" s="18" t="s">
        <v>105</v>
      </c>
      <c r="J132" s="18" t="s">
        <v>3013</v>
      </c>
      <c r="K132" s="18"/>
      <c r="L132" s="18" t="s">
        <v>3014</v>
      </c>
      <c r="M132" s="3">
        <f t="shared" si="11"/>
        <v>6319.8499999999995</v>
      </c>
      <c r="N132" s="3">
        <f t="shared" si="10"/>
        <v>6339.8499999999995</v>
      </c>
      <c r="O132" s="16">
        <f t="shared" si="12"/>
        <v>0</v>
      </c>
      <c r="P132" s="16">
        <f t="shared" si="13"/>
        <v>0</v>
      </c>
      <c r="Q132" s="16">
        <f t="shared" si="14"/>
        <v>0</v>
      </c>
    </row>
    <row r="133" spans="1:17" x14ac:dyDescent="0.25">
      <c r="A133" s="18" t="s">
        <v>3015</v>
      </c>
      <c r="B133" s="2">
        <v>42781</v>
      </c>
      <c r="C133" s="19" t="s">
        <v>295</v>
      </c>
      <c r="D133" s="19" t="s">
        <v>334</v>
      </c>
      <c r="E133" s="3">
        <v>111.9</v>
      </c>
      <c r="H133" s="18" t="s">
        <v>77</v>
      </c>
      <c r="I133" s="18" t="s">
        <v>78</v>
      </c>
      <c r="J133" s="18" t="s">
        <v>3016</v>
      </c>
      <c r="K133" s="18" t="s">
        <v>3017</v>
      </c>
      <c r="L133" s="18" t="s">
        <v>784</v>
      </c>
      <c r="M133" s="3">
        <f t="shared" si="11"/>
        <v>6339.8499999999995</v>
      </c>
      <c r="N133" s="3">
        <f t="shared" si="10"/>
        <v>6227.95</v>
      </c>
      <c r="O133" s="16">
        <f t="shared" si="12"/>
        <v>0</v>
      </c>
      <c r="P133" s="16">
        <f t="shared" si="13"/>
        <v>0</v>
      </c>
      <c r="Q133" s="16">
        <f t="shared" si="14"/>
        <v>0</v>
      </c>
    </row>
    <row r="134" spans="1:17" x14ac:dyDescent="0.25">
      <c r="A134" s="18" t="s">
        <v>3018</v>
      </c>
      <c r="B134" s="2">
        <v>42781</v>
      </c>
      <c r="C134" s="20" t="s">
        <v>299</v>
      </c>
      <c r="D134" s="19"/>
      <c r="F134" s="3">
        <v>27</v>
      </c>
      <c r="G134" s="20" t="s">
        <v>299</v>
      </c>
      <c r="H134" s="18" t="s">
        <v>106</v>
      </c>
      <c r="I134" s="18" t="s">
        <v>107</v>
      </c>
      <c r="J134" s="18" t="s">
        <v>7</v>
      </c>
      <c r="K134" s="18" t="s">
        <v>39</v>
      </c>
      <c r="L134" s="18" t="s">
        <v>3019</v>
      </c>
      <c r="M134" s="3">
        <f t="shared" si="11"/>
        <v>6227.95</v>
      </c>
      <c r="N134" s="3">
        <f t="shared" si="10"/>
        <v>6254.95</v>
      </c>
      <c r="O134" s="16">
        <f t="shared" si="12"/>
        <v>0</v>
      </c>
      <c r="P134" s="16">
        <f t="shared" si="13"/>
        <v>0</v>
      </c>
      <c r="Q134" s="16">
        <f t="shared" si="14"/>
        <v>0</v>
      </c>
    </row>
    <row r="135" spans="1:17" x14ac:dyDescent="0.25">
      <c r="A135" s="18" t="s">
        <v>3020</v>
      </c>
      <c r="B135" s="2">
        <v>42781</v>
      </c>
      <c r="C135" s="20" t="s">
        <v>299</v>
      </c>
      <c r="D135" s="19"/>
      <c r="F135" s="3">
        <v>20</v>
      </c>
      <c r="G135" s="20" t="s">
        <v>299</v>
      </c>
      <c r="H135" s="18" t="s">
        <v>148</v>
      </c>
      <c r="I135" s="18" t="s">
        <v>149</v>
      </c>
      <c r="J135" s="18" t="s">
        <v>3021</v>
      </c>
      <c r="K135" s="18"/>
      <c r="L135" s="18" t="s">
        <v>3022</v>
      </c>
      <c r="M135" s="3">
        <f t="shared" si="11"/>
        <v>6254.95</v>
      </c>
      <c r="N135" s="3">
        <f t="shared" si="10"/>
        <v>6274.95</v>
      </c>
      <c r="O135" s="16">
        <f t="shared" si="12"/>
        <v>0</v>
      </c>
      <c r="P135" s="16">
        <f t="shared" si="13"/>
        <v>0</v>
      </c>
      <c r="Q135" s="16">
        <f t="shared" si="14"/>
        <v>0</v>
      </c>
    </row>
    <row r="136" spans="1:17" x14ac:dyDescent="0.25">
      <c r="A136" s="18" t="s">
        <v>3023</v>
      </c>
      <c r="B136" s="2">
        <v>42781</v>
      </c>
      <c r="C136" s="20" t="s">
        <v>299</v>
      </c>
      <c r="D136" s="19"/>
      <c r="F136" s="3">
        <v>27</v>
      </c>
      <c r="G136" s="20" t="s">
        <v>299</v>
      </c>
      <c r="H136" s="18" t="s">
        <v>129</v>
      </c>
      <c r="I136" s="18" t="s">
        <v>130</v>
      </c>
      <c r="J136" s="18" t="s">
        <v>3024</v>
      </c>
      <c r="K136" s="18" t="s">
        <v>50</v>
      </c>
      <c r="L136" s="18"/>
      <c r="M136" s="3">
        <f t="shared" si="11"/>
        <v>6274.95</v>
      </c>
      <c r="N136" s="3">
        <f t="shared" si="10"/>
        <v>6301.95</v>
      </c>
      <c r="O136" s="16">
        <f t="shared" si="12"/>
        <v>0</v>
      </c>
      <c r="P136" s="16">
        <f t="shared" si="13"/>
        <v>0</v>
      </c>
      <c r="Q136" s="16">
        <f t="shared" si="14"/>
        <v>0</v>
      </c>
    </row>
    <row r="137" spans="1:17" x14ac:dyDescent="0.25">
      <c r="A137" s="18" t="s">
        <v>3025</v>
      </c>
      <c r="B137" s="2">
        <v>42781</v>
      </c>
      <c r="C137" s="19" t="s">
        <v>295</v>
      </c>
      <c r="D137" s="19" t="s">
        <v>300</v>
      </c>
      <c r="E137" s="3">
        <v>1.24</v>
      </c>
      <c r="H137" s="18" t="s">
        <v>42</v>
      </c>
      <c r="I137" s="18" t="s">
        <v>20</v>
      </c>
      <c r="J137" s="18" t="s">
        <v>21</v>
      </c>
      <c r="K137" s="18" t="s">
        <v>3026</v>
      </c>
      <c r="L137" s="16" t="s">
        <v>3026</v>
      </c>
      <c r="M137" s="3">
        <f t="shared" si="11"/>
        <v>6301.95</v>
      </c>
      <c r="N137" s="3">
        <f t="shared" si="10"/>
        <v>6300.71</v>
      </c>
      <c r="O137" s="16">
        <f t="shared" si="12"/>
        <v>0</v>
      </c>
      <c r="P137" s="16">
        <f t="shared" si="13"/>
        <v>0</v>
      </c>
      <c r="Q137" s="16">
        <f t="shared" si="14"/>
        <v>0</v>
      </c>
    </row>
    <row r="138" spans="1:17" x14ac:dyDescent="0.25">
      <c r="A138" s="18" t="s">
        <v>3003</v>
      </c>
      <c r="B138" s="2">
        <v>42782</v>
      </c>
      <c r="C138" s="20" t="s">
        <v>299</v>
      </c>
      <c r="D138" s="19"/>
      <c r="F138" s="3">
        <v>35</v>
      </c>
      <c r="G138" s="20" t="s">
        <v>299</v>
      </c>
      <c r="H138" s="18" t="s">
        <v>63</v>
      </c>
      <c r="I138" s="18" t="s">
        <v>64</v>
      </c>
      <c r="J138" s="18" t="s">
        <v>3004</v>
      </c>
      <c r="K138" s="18"/>
      <c r="L138" s="18" t="s">
        <v>3005</v>
      </c>
      <c r="M138" s="3">
        <f t="shared" si="11"/>
        <v>6300.71</v>
      </c>
      <c r="N138" s="3">
        <f t="shared" si="10"/>
        <v>6335.71</v>
      </c>
      <c r="O138" s="16">
        <f t="shared" si="12"/>
        <v>0</v>
      </c>
      <c r="P138" s="16">
        <f t="shared" si="13"/>
        <v>0</v>
      </c>
      <c r="Q138" s="16">
        <f t="shared" si="14"/>
        <v>0</v>
      </c>
    </row>
    <row r="139" spans="1:17" x14ac:dyDescent="0.25">
      <c r="A139" s="18" t="s">
        <v>3006</v>
      </c>
      <c r="B139" s="2">
        <v>42782</v>
      </c>
      <c r="C139" s="19" t="s">
        <v>299</v>
      </c>
      <c r="D139" s="19" t="s">
        <v>305</v>
      </c>
      <c r="E139" s="3">
        <v>528.51</v>
      </c>
      <c r="H139" s="18" t="s">
        <v>56</v>
      </c>
      <c r="I139" s="18" t="s">
        <v>57</v>
      </c>
      <c r="J139" s="18" t="s">
        <v>3007</v>
      </c>
      <c r="K139" s="18" t="s">
        <v>3008</v>
      </c>
      <c r="L139" s="18" t="s">
        <v>3009</v>
      </c>
      <c r="M139" s="3">
        <f t="shared" si="11"/>
        <v>6335.71</v>
      </c>
      <c r="N139" s="3">
        <f t="shared" si="10"/>
        <v>5807.2</v>
      </c>
      <c r="O139" s="16">
        <f t="shared" si="12"/>
        <v>0</v>
      </c>
      <c r="P139" s="16">
        <f t="shared" si="13"/>
        <v>0</v>
      </c>
      <c r="Q139" s="16">
        <f t="shared" si="14"/>
        <v>0</v>
      </c>
    </row>
    <row r="140" spans="1:17" x14ac:dyDescent="0.25">
      <c r="A140" s="18" t="s">
        <v>3010</v>
      </c>
      <c r="B140" s="2">
        <v>42782</v>
      </c>
      <c r="C140" s="19" t="s">
        <v>295</v>
      </c>
      <c r="D140" s="19" t="s">
        <v>300</v>
      </c>
      <c r="E140" s="3">
        <v>0.41</v>
      </c>
      <c r="H140" s="18" t="s">
        <v>42</v>
      </c>
      <c r="I140" s="18" t="s">
        <v>20</v>
      </c>
      <c r="J140" s="18" t="s">
        <v>21</v>
      </c>
      <c r="K140" s="16" t="s">
        <v>3011</v>
      </c>
      <c r="L140" s="18" t="s">
        <v>3011</v>
      </c>
      <c r="M140" s="3">
        <f t="shared" si="11"/>
        <v>5807.2</v>
      </c>
      <c r="N140" s="3">
        <f t="shared" si="10"/>
        <v>5806.79</v>
      </c>
      <c r="O140" s="16">
        <f t="shared" si="12"/>
        <v>0</v>
      </c>
      <c r="P140" s="16">
        <f t="shared" si="13"/>
        <v>0</v>
      </c>
      <c r="Q140" s="16">
        <f t="shared" si="14"/>
        <v>0</v>
      </c>
    </row>
    <row r="141" spans="1:17" x14ac:dyDescent="0.25">
      <c r="A141" s="18" t="s">
        <v>3000</v>
      </c>
      <c r="B141" s="2">
        <v>42783</v>
      </c>
      <c r="C141" s="20" t="s">
        <v>299</v>
      </c>
      <c r="D141" s="19"/>
      <c r="F141" s="3">
        <v>45</v>
      </c>
      <c r="G141" s="20" t="s">
        <v>299</v>
      </c>
      <c r="H141" s="18" t="s">
        <v>34</v>
      </c>
      <c r="I141" s="18" t="s">
        <v>35</v>
      </c>
      <c r="J141" s="18" t="s">
        <v>3001</v>
      </c>
      <c r="K141" s="18"/>
      <c r="L141" s="18" t="s">
        <v>3002</v>
      </c>
      <c r="M141" s="3">
        <f t="shared" si="11"/>
        <v>5806.79</v>
      </c>
      <c r="N141" s="3">
        <f t="shared" si="10"/>
        <v>5851.79</v>
      </c>
      <c r="O141" s="16">
        <f t="shared" si="12"/>
        <v>0</v>
      </c>
      <c r="P141" s="16">
        <f t="shared" si="13"/>
        <v>0</v>
      </c>
      <c r="Q141" s="16">
        <f t="shared" si="14"/>
        <v>0</v>
      </c>
    </row>
    <row r="142" spans="1:17" x14ac:dyDescent="0.25">
      <c r="A142" s="18" t="s">
        <v>2996</v>
      </c>
      <c r="B142" s="2">
        <v>42786</v>
      </c>
      <c r="C142" s="20" t="s">
        <v>299</v>
      </c>
      <c r="D142" s="19"/>
      <c r="F142" s="3">
        <v>27</v>
      </c>
      <c r="G142" s="20" t="s">
        <v>299</v>
      </c>
      <c r="H142" s="18" t="s">
        <v>145</v>
      </c>
      <c r="I142" s="18" t="s">
        <v>146</v>
      </c>
      <c r="J142" s="18" t="s">
        <v>147</v>
      </c>
      <c r="K142" s="18"/>
      <c r="L142" s="18" t="s">
        <v>2997</v>
      </c>
      <c r="M142" s="3">
        <f t="shared" si="11"/>
        <v>5851.79</v>
      </c>
      <c r="N142" s="3">
        <f t="shared" si="10"/>
        <v>5878.79</v>
      </c>
      <c r="O142" s="16">
        <f t="shared" si="12"/>
        <v>0</v>
      </c>
      <c r="P142" s="16">
        <f t="shared" si="13"/>
        <v>0</v>
      </c>
      <c r="Q142" s="16">
        <f t="shared" si="14"/>
        <v>0</v>
      </c>
    </row>
    <row r="143" spans="1:17" x14ac:dyDescent="0.25">
      <c r="A143" s="18" t="s">
        <v>2998</v>
      </c>
      <c r="B143" s="2">
        <v>42786</v>
      </c>
      <c r="C143" s="20" t="s">
        <v>299</v>
      </c>
      <c r="D143" s="19"/>
      <c r="F143" s="3">
        <v>27</v>
      </c>
      <c r="G143" s="20" t="s">
        <v>299</v>
      </c>
      <c r="H143" s="18" t="s">
        <v>1880</v>
      </c>
      <c r="I143" s="18" t="s">
        <v>1881</v>
      </c>
      <c r="J143" s="18" t="s">
        <v>1882</v>
      </c>
      <c r="K143" s="18"/>
      <c r="L143" s="18" t="s">
        <v>2999</v>
      </c>
      <c r="M143" s="3">
        <f t="shared" si="11"/>
        <v>5878.79</v>
      </c>
      <c r="N143" s="3">
        <f t="shared" si="10"/>
        <v>5905.79</v>
      </c>
      <c r="O143" s="16">
        <f t="shared" si="12"/>
        <v>0</v>
      </c>
      <c r="P143" s="16">
        <f t="shared" si="13"/>
        <v>0</v>
      </c>
      <c r="Q143" s="16">
        <f t="shared" si="14"/>
        <v>0</v>
      </c>
    </row>
    <row r="144" spans="1:17" x14ac:dyDescent="0.25">
      <c r="A144" s="18" t="s">
        <v>2994</v>
      </c>
      <c r="B144" s="2">
        <v>42787</v>
      </c>
      <c r="C144" s="20" t="s">
        <v>299</v>
      </c>
      <c r="D144" s="19"/>
      <c r="F144" s="3">
        <v>27</v>
      </c>
      <c r="G144" s="20" t="s">
        <v>299</v>
      </c>
      <c r="H144" s="18" t="s">
        <v>109</v>
      </c>
      <c r="I144" s="18" t="s">
        <v>110</v>
      </c>
      <c r="J144" s="18" t="s">
        <v>111</v>
      </c>
      <c r="K144" s="18"/>
      <c r="L144" s="18" t="s">
        <v>2995</v>
      </c>
      <c r="M144" s="3">
        <f t="shared" si="11"/>
        <v>5905.79</v>
      </c>
      <c r="N144" s="3">
        <f t="shared" si="10"/>
        <v>5932.79</v>
      </c>
      <c r="O144" s="16">
        <f t="shared" si="12"/>
        <v>0</v>
      </c>
      <c r="P144" s="16">
        <f t="shared" si="13"/>
        <v>0</v>
      </c>
      <c r="Q144" s="16">
        <f t="shared" si="14"/>
        <v>0</v>
      </c>
    </row>
    <row r="145" spans="1:17" x14ac:dyDescent="0.25">
      <c r="A145" s="18" t="s">
        <v>2969</v>
      </c>
      <c r="B145" s="2">
        <v>42789</v>
      </c>
      <c r="C145" s="19" t="s">
        <v>295</v>
      </c>
      <c r="D145" s="19" t="s">
        <v>301</v>
      </c>
      <c r="E145" s="3">
        <v>80</v>
      </c>
      <c r="H145" s="18" t="s">
        <v>197</v>
      </c>
      <c r="I145" s="18" t="s">
        <v>198</v>
      </c>
      <c r="J145" s="18" t="s">
        <v>2970</v>
      </c>
      <c r="K145" s="18" t="s">
        <v>2971</v>
      </c>
      <c r="L145" s="18" t="s">
        <v>2972</v>
      </c>
      <c r="M145" s="3">
        <f t="shared" si="11"/>
        <v>5932.79</v>
      </c>
      <c r="N145" s="3">
        <f t="shared" si="10"/>
        <v>5852.79</v>
      </c>
      <c r="O145" s="16">
        <f t="shared" si="12"/>
        <v>0</v>
      </c>
      <c r="P145" s="16">
        <f t="shared" si="13"/>
        <v>0</v>
      </c>
      <c r="Q145" s="16">
        <f t="shared" si="14"/>
        <v>0</v>
      </c>
    </row>
    <row r="146" spans="1:17" x14ac:dyDescent="0.25">
      <c r="A146" s="18" t="s">
        <v>2973</v>
      </c>
      <c r="B146" s="2">
        <v>42789</v>
      </c>
      <c r="C146" s="19" t="s">
        <v>295</v>
      </c>
      <c r="D146" s="19" t="s">
        <v>300</v>
      </c>
      <c r="E146" s="3">
        <v>103.7</v>
      </c>
      <c r="H146" s="18" t="s">
        <v>67</v>
      </c>
      <c r="I146" s="18" t="s">
        <v>68</v>
      </c>
      <c r="J146" s="18" t="s">
        <v>2974</v>
      </c>
      <c r="K146" s="18" t="s">
        <v>2975</v>
      </c>
      <c r="L146" s="18" t="s">
        <v>1757</v>
      </c>
      <c r="M146" s="3">
        <f t="shared" si="11"/>
        <v>5852.79</v>
      </c>
      <c r="N146" s="3">
        <f t="shared" si="10"/>
        <v>5749.09</v>
      </c>
      <c r="O146" s="16">
        <f t="shared" si="12"/>
        <v>0</v>
      </c>
      <c r="P146" s="16">
        <f t="shared" si="13"/>
        <v>0</v>
      </c>
      <c r="Q146" s="16">
        <f t="shared" si="14"/>
        <v>0</v>
      </c>
    </row>
    <row r="147" spans="1:17" x14ac:dyDescent="0.25">
      <c r="A147" s="18" t="s">
        <v>2976</v>
      </c>
      <c r="B147" s="2">
        <v>42789</v>
      </c>
      <c r="C147" s="19" t="s">
        <v>289</v>
      </c>
      <c r="D147" s="19" t="s">
        <v>301</v>
      </c>
      <c r="E147" s="3">
        <v>61.79</v>
      </c>
      <c r="H147" s="18" t="s">
        <v>69</v>
      </c>
      <c r="I147" s="18" t="s">
        <v>70</v>
      </c>
      <c r="J147" s="18" t="s">
        <v>2977</v>
      </c>
      <c r="K147" s="18" t="s">
        <v>2978</v>
      </c>
      <c r="L147" s="18" t="s">
        <v>2979</v>
      </c>
      <c r="M147" s="3">
        <f t="shared" si="11"/>
        <v>5749.09</v>
      </c>
      <c r="N147" s="3">
        <f t="shared" si="10"/>
        <v>5687.3</v>
      </c>
      <c r="O147" s="16">
        <f t="shared" si="12"/>
        <v>0</v>
      </c>
      <c r="P147" s="16">
        <f t="shared" si="13"/>
        <v>0</v>
      </c>
      <c r="Q147" s="16">
        <f t="shared" si="14"/>
        <v>0</v>
      </c>
    </row>
    <row r="148" spans="1:17" x14ac:dyDescent="0.25">
      <c r="A148" s="18" t="s">
        <v>2980</v>
      </c>
      <c r="B148" s="2">
        <v>42789</v>
      </c>
      <c r="C148" s="19" t="s">
        <v>292</v>
      </c>
      <c r="D148" s="19" t="s">
        <v>301</v>
      </c>
      <c r="E148" s="3">
        <v>343.4</v>
      </c>
      <c r="H148" s="18" t="s">
        <v>2981</v>
      </c>
      <c r="I148" s="18" t="s">
        <v>2982</v>
      </c>
      <c r="J148" s="18" t="s">
        <v>2983</v>
      </c>
      <c r="K148" s="16" t="s">
        <v>2984</v>
      </c>
      <c r="L148" s="18" t="s">
        <v>2985</v>
      </c>
      <c r="M148" s="3">
        <f t="shared" si="11"/>
        <v>5687.3</v>
      </c>
      <c r="N148" s="3">
        <f t="shared" si="10"/>
        <v>5343.9000000000005</v>
      </c>
      <c r="O148" s="16">
        <f t="shared" si="12"/>
        <v>0</v>
      </c>
      <c r="P148" s="16">
        <f t="shared" si="13"/>
        <v>0</v>
      </c>
      <c r="Q148" s="16">
        <f t="shared" si="14"/>
        <v>0</v>
      </c>
    </row>
    <row r="149" spans="1:17" x14ac:dyDescent="0.25">
      <c r="A149" s="1" t="s">
        <v>2986</v>
      </c>
      <c r="B149" s="2">
        <v>42789</v>
      </c>
      <c r="C149" s="19" t="s">
        <v>295</v>
      </c>
      <c r="D149" s="19" t="s">
        <v>301</v>
      </c>
      <c r="E149" s="3">
        <v>120</v>
      </c>
      <c r="H149" s="18" t="s">
        <v>2987</v>
      </c>
      <c r="I149" s="16" t="s">
        <v>2988</v>
      </c>
      <c r="J149" s="1" t="s">
        <v>2989</v>
      </c>
      <c r="K149" s="18" t="s">
        <v>2990</v>
      </c>
      <c r="L149" s="1" t="s">
        <v>2991</v>
      </c>
      <c r="M149" s="3">
        <f t="shared" si="11"/>
        <v>5343.9000000000005</v>
      </c>
      <c r="N149" s="3">
        <f t="shared" si="10"/>
        <v>5223.9000000000005</v>
      </c>
      <c r="O149" s="16">
        <f t="shared" si="12"/>
        <v>0</v>
      </c>
      <c r="P149" s="16">
        <f t="shared" si="13"/>
        <v>0</v>
      </c>
      <c r="Q149" s="16">
        <f t="shared" si="14"/>
        <v>0</v>
      </c>
    </row>
    <row r="150" spans="1:17" x14ac:dyDescent="0.25">
      <c r="A150" s="1" t="s">
        <v>2992</v>
      </c>
      <c r="B150" s="2">
        <v>42789</v>
      </c>
      <c r="C150" s="19" t="s">
        <v>295</v>
      </c>
      <c r="D150" s="19" t="s">
        <v>300</v>
      </c>
      <c r="E150" s="3">
        <v>3.82</v>
      </c>
      <c r="H150" s="18" t="s">
        <v>42</v>
      </c>
      <c r="I150" s="1" t="s">
        <v>20</v>
      </c>
      <c r="J150" s="1" t="s">
        <v>21</v>
      </c>
      <c r="K150" s="1" t="s">
        <v>2993</v>
      </c>
      <c r="L150" s="1" t="s">
        <v>2993</v>
      </c>
      <c r="M150" s="3">
        <f t="shared" si="11"/>
        <v>5223.9000000000005</v>
      </c>
      <c r="N150" s="3">
        <f t="shared" si="10"/>
        <v>5220.0800000000008</v>
      </c>
      <c r="O150" s="16">
        <f t="shared" si="12"/>
        <v>0</v>
      </c>
      <c r="P150" s="16">
        <f t="shared" si="13"/>
        <v>0</v>
      </c>
      <c r="Q150" s="16">
        <f t="shared" si="14"/>
        <v>0</v>
      </c>
    </row>
    <row r="151" spans="1:17" x14ac:dyDescent="0.25">
      <c r="A151" s="1" t="s">
        <v>2965</v>
      </c>
      <c r="B151" s="2">
        <v>42794</v>
      </c>
      <c r="C151" s="19" t="s">
        <v>295</v>
      </c>
      <c r="D151" s="19"/>
      <c r="F151" s="3">
        <v>250</v>
      </c>
      <c r="G151" s="20" t="s">
        <v>294</v>
      </c>
      <c r="H151" s="18" t="s">
        <v>344</v>
      </c>
      <c r="I151" s="1"/>
      <c r="J151" s="1" t="s">
        <v>2966</v>
      </c>
      <c r="K151" s="18" t="s">
        <v>36</v>
      </c>
      <c r="L151" s="1" t="s">
        <v>2964</v>
      </c>
      <c r="M151" s="3">
        <f t="shared" si="11"/>
        <v>5220.0800000000008</v>
      </c>
      <c r="N151" s="3">
        <f t="shared" si="10"/>
        <v>5470.0800000000008</v>
      </c>
      <c r="O151" s="16">
        <f t="shared" si="12"/>
        <v>0</v>
      </c>
      <c r="P151" s="16">
        <f t="shared" si="13"/>
        <v>0</v>
      </c>
      <c r="Q151" s="16">
        <f t="shared" si="14"/>
        <v>0</v>
      </c>
    </row>
    <row r="152" spans="1:17" x14ac:dyDescent="0.25">
      <c r="A152" s="18" t="s">
        <v>2967</v>
      </c>
      <c r="B152" s="2">
        <v>42794</v>
      </c>
      <c r="C152" s="20" t="s">
        <v>299</v>
      </c>
      <c r="D152" s="19"/>
      <c r="F152" s="3">
        <v>50</v>
      </c>
      <c r="G152" s="20" t="s">
        <v>299</v>
      </c>
      <c r="H152" s="18" t="s">
        <v>131</v>
      </c>
      <c r="I152" s="18" t="s">
        <v>132</v>
      </c>
      <c r="J152" s="18" t="s">
        <v>7</v>
      </c>
      <c r="K152" s="18" t="s">
        <v>50</v>
      </c>
      <c r="L152" s="18" t="s">
        <v>2968</v>
      </c>
      <c r="M152" s="3">
        <f t="shared" si="11"/>
        <v>5470.0800000000008</v>
      </c>
      <c r="N152" s="3">
        <f t="shared" si="10"/>
        <v>5520.0800000000008</v>
      </c>
      <c r="O152" s="16">
        <f t="shared" si="12"/>
        <v>0</v>
      </c>
      <c r="P152" s="16">
        <f t="shared" si="13"/>
        <v>0</v>
      </c>
      <c r="Q152" s="16">
        <f t="shared" si="14"/>
        <v>0</v>
      </c>
    </row>
    <row r="153" spans="1:17" x14ac:dyDescent="0.25">
      <c r="A153" s="1" t="s">
        <v>2957</v>
      </c>
      <c r="B153" s="2">
        <v>42794</v>
      </c>
      <c r="C153" s="20" t="s">
        <v>289</v>
      </c>
      <c r="D153" s="19"/>
      <c r="F153" s="3">
        <v>466.92</v>
      </c>
      <c r="G153" s="20" t="s">
        <v>289</v>
      </c>
      <c r="H153" s="18" t="s">
        <v>5</v>
      </c>
      <c r="I153" s="1" t="s">
        <v>235</v>
      </c>
      <c r="J153" s="1" t="s">
        <v>7</v>
      </c>
      <c r="K153" s="18" t="s">
        <v>2958</v>
      </c>
      <c r="L153" s="1" t="s">
        <v>2959</v>
      </c>
      <c r="M153" s="3">
        <f t="shared" si="11"/>
        <v>5520.0800000000008</v>
      </c>
      <c r="N153" s="3">
        <f t="shared" si="10"/>
        <v>5987.0000000000009</v>
      </c>
      <c r="O153" s="16">
        <f t="shared" si="12"/>
        <v>0</v>
      </c>
      <c r="P153" s="16">
        <f t="shared" si="13"/>
        <v>0</v>
      </c>
      <c r="Q153" s="16">
        <f t="shared" si="14"/>
        <v>0</v>
      </c>
    </row>
    <row r="154" spans="1:17" x14ac:dyDescent="0.25">
      <c r="A154" s="1" t="s">
        <v>2960</v>
      </c>
      <c r="B154" s="2">
        <v>42794</v>
      </c>
      <c r="C154" s="19" t="s">
        <v>295</v>
      </c>
      <c r="D154" s="19" t="s">
        <v>300</v>
      </c>
      <c r="E154" s="3">
        <v>5</v>
      </c>
      <c r="H154" s="18" t="s">
        <v>344</v>
      </c>
      <c r="I154" s="18" t="s">
        <v>15</v>
      </c>
      <c r="J154" s="1" t="s">
        <v>16</v>
      </c>
      <c r="K154" s="18" t="s">
        <v>17</v>
      </c>
      <c r="L154" s="1" t="s">
        <v>17</v>
      </c>
      <c r="M154" s="3">
        <f t="shared" si="11"/>
        <v>5987.0000000000009</v>
      </c>
      <c r="N154" s="3">
        <f t="shared" si="10"/>
        <v>5982.0000000000009</v>
      </c>
      <c r="O154" s="16">
        <f t="shared" si="12"/>
        <v>0</v>
      </c>
      <c r="P154" s="16">
        <f t="shared" si="13"/>
        <v>0</v>
      </c>
      <c r="Q154" s="16">
        <f t="shared" si="14"/>
        <v>0</v>
      </c>
    </row>
    <row r="155" spans="1:17" x14ac:dyDescent="0.25">
      <c r="A155" s="1" t="s">
        <v>2961</v>
      </c>
      <c r="B155" s="2">
        <v>42794</v>
      </c>
      <c r="C155" s="19" t="s">
        <v>295</v>
      </c>
      <c r="D155" s="19" t="s">
        <v>300</v>
      </c>
      <c r="E155" s="3">
        <v>6.8</v>
      </c>
      <c r="H155" s="18" t="s">
        <v>344</v>
      </c>
      <c r="I155" s="18" t="s">
        <v>15</v>
      </c>
      <c r="J155" s="1" t="s">
        <v>18</v>
      </c>
      <c r="K155" s="18" t="s">
        <v>17</v>
      </c>
      <c r="L155" s="1" t="s">
        <v>17</v>
      </c>
      <c r="M155" s="3">
        <f t="shared" si="11"/>
        <v>5982.0000000000009</v>
      </c>
      <c r="N155" s="3">
        <f t="shared" si="10"/>
        <v>5975.2000000000007</v>
      </c>
      <c r="O155" s="16">
        <f t="shared" si="12"/>
        <v>0</v>
      </c>
      <c r="P155" s="16">
        <f t="shared" si="13"/>
        <v>0</v>
      </c>
      <c r="Q155" s="16">
        <f t="shared" si="14"/>
        <v>0</v>
      </c>
    </row>
    <row r="156" spans="1:17" x14ac:dyDescent="0.25">
      <c r="A156" s="18" t="s">
        <v>2962</v>
      </c>
      <c r="B156" s="2">
        <v>42795</v>
      </c>
      <c r="C156" s="19" t="s">
        <v>295</v>
      </c>
      <c r="D156" s="19"/>
      <c r="F156" s="3">
        <v>0.03</v>
      </c>
      <c r="G156" s="20" t="s">
        <v>300</v>
      </c>
      <c r="H156" s="18" t="s">
        <v>344</v>
      </c>
      <c r="I156" s="18" t="s">
        <v>15</v>
      </c>
      <c r="J156" s="18" t="s">
        <v>19</v>
      </c>
      <c r="K156" s="18" t="s">
        <v>17</v>
      </c>
      <c r="L156" s="18" t="s">
        <v>17</v>
      </c>
      <c r="M156" s="3">
        <f t="shared" si="11"/>
        <v>5975.2000000000007</v>
      </c>
      <c r="N156" s="3">
        <f t="shared" si="10"/>
        <v>5975.2300000000005</v>
      </c>
      <c r="O156" s="16">
        <f t="shared" si="12"/>
        <v>0</v>
      </c>
      <c r="P156" s="16">
        <f t="shared" si="13"/>
        <v>0</v>
      </c>
      <c r="Q156" s="16">
        <f t="shared" si="14"/>
        <v>0</v>
      </c>
    </row>
    <row r="157" spans="1:17" x14ac:dyDescent="0.25">
      <c r="A157" s="1" t="s">
        <v>2963</v>
      </c>
      <c r="B157" s="2">
        <v>42794</v>
      </c>
      <c r="C157" s="19" t="s">
        <v>295</v>
      </c>
      <c r="D157" s="19" t="s">
        <v>300</v>
      </c>
      <c r="E157" s="3">
        <v>2.54</v>
      </c>
      <c r="H157" s="18" t="s">
        <v>344</v>
      </c>
      <c r="I157" s="1" t="s">
        <v>20</v>
      </c>
      <c r="J157" s="1" t="s">
        <v>21</v>
      </c>
      <c r="K157" s="1" t="s">
        <v>2964</v>
      </c>
      <c r="L157" s="1" t="s">
        <v>2964</v>
      </c>
      <c r="M157" s="3">
        <f t="shared" si="11"/>
        <v>5975.2300000000005</v>
      </c>
      <c r="N157" s="3">
        <f t="shared" si="10"/>
        <v>5972.6900000000005</v>
      </c>
      <c r="O157" s="16">
        <f t="shared" si="12"/>
        <v>0</v>
      </c>
      <c r="P157" s="16">
        <f t="shared" si="13"/>
        <v>0</v>
      </c>
      <c r="Q157" s="16">
        <f t="shared" si="14"/>
        <v>0</v>
      </c>
    </row>
    <row r="158" spans="1:17" x14ac:dyDescent="0.25">
      <c r="A158" s="18" t="s">
        <v>2921</v>
      </c>
      <c r="B158" s="2">
        <v>42796</v>
      </c>
      <c r="C158" s="20" t="s">
        <v>299</v>
      </c>
      <c r="D158" s="19"/>
      <c r="F158" s="3">
        <v>68</v>
      </c>
      <c r="G158" s="20" t="s">
        <v>299</v>
      </c>
      <c r="H158" s="18" t="s">
        <v>51</v>
      </c>
      <c r="I158" s="18" t="s">
        <v>52</v>
      </c>
      <c r="J158" s="18" t="s">
        <v>2922</v>
      </c>
      <c r="K158" s="18"/>
      <c r="L158" s="18" t="s">
        <v>2923</v>
      </c>
      <c r="M158" s="3">
        <f t="shared" si="11"/>
        <v>5972.6900000000005</v>
      </c>
      <c r="N158" s="3">
        <f t="shared" si="10"/>
        <v>6040.6900000000005</v>
      </c>
      <c r="O158" s="16">
        <f t="shared" si="12"/>
        <v>0</v>
      </c>
      <c r="P158" s="16">
        <f t="shared" si="13"/>
        <v>0</v>
      </c>
      <c r="Q158" s="16">
        <f t="shared" si="14"/>
        <v>0</v>
      </c>
    </row>
    <row r="159" spans="1:17" x14ac:dyDescent="0.25">
      <c r="A159" s="1" t="s">
        <v>2924</v>
      </c>
      <c r="B159" s="2">
        <v>42796</v>
      </c>
      <c r="C159" s="19" t="s">
        <v>295</v>
      </c>
      <c r="D159" s="19" t="s">
        <v>301</v>
      </c>
      <c r="E159" s="3">
        <v>100.02</v>
      </c>
      <c r="H159" s="18" t="s">
        <v>24</v>
      </c>
      <c r="I159" s="1" t="s">
        <v>25</v>
      </c>
      <c r="J159" s="1" t="s">
        <v>2925</v>
      </c>
      <c r="K159" s="18" t="s">
        <v>2926</v>
      </c>
      <c r="L159" s="1" t="s">
        <v>2927</v>
      </c>
      <c r="M159" s="3">
        <f t="shared" si="11"/>
        <v>6040.6900000000005</v>
      </c>
      <c r="N159" s="3">
        <f t="shared" si="10"/>
        <v>5940.67</v>
      </c>
      <c r="O159" s="16">
        <f t="shared" si="12"/>
        <v>0</v>
      </c>
      <c r="P159" s="16">
        <f t="shared" si="13"/>
        <v>0</v>
      </c>
      <c r="Q159" s="16">
        <f t="shared" si="14"/>
        <v>0</v>
      </c>
    </row>
    <row r="160" spans="1:17" x14ac:dyDescent="0.25">
      <c r="A160" s="1" t="s">
        <v>2928</v>
      </c>
      <c r="B160" s="2">
        <v>42796</v>
      </c>
      <c r="C160" s="19" t="s">
        <v>292</v>
      </c>
      <c r="D160" s="19" t="s">
        <v>301</v>
      </c>
      <c r="E160" s="3">
        <v>313.13</v>
      </c>
      <c r="H160" s="18" t="s">
        <v>28</v>
      </c>
      <c r="I160" s="1" t="s">
        <v>29</v>
      </c>
      <c r="J160" s="1" t="s">
        <v>2929</v>
      </c>
      <c r="K160" s="18" t="s">
        <v>2930</v>
      </c>
      <c r="L160" s="1" t="s">
        <v>2931</v>
      </c>
      <c r="M160" s="3">
        <f t="shared" si="11"/>
        <v>5940.67</v>
      </c>
      <c r="N160" s="3">
        <f t="shared" si="10"/>
        <v>5627.54</v>
      </c>
      <c r="O160" s="16">
        <f t="shared" si="12"/>
        <v>0</v>
      </c>
      <c r="P160" s="16">
        <f t="shared" si="13"/>
        <v>0</v>
      </c>
      <c r="Q160" s="16">
        <f t="shared" si="14"/>
        <v>0</v>
      </c>
    </row>
    <row r="161" spans="1:17" x14ac:dyDescent="0.25">
      <c r="A161" s="1" t="s">
        <v>2932</v>
      </c>
      <c r="B161" s="2">
        <v>42796</v>
      </c>
      <c r="C161" s="19" t="s">
        <v>292</v>
      </c>
      <c r="D161" s="19" t="s">
        <v>301</v>
      </c>
      <c r="E161" s="3">
        <v>214.12</v>
      </c>
      <c r="H161" s="18" t="s">
        <v>195</v>
      </c>
      <c r="I161" s="1" t="s">
        <v>196</v>
      </c>
      <c r="J161" s="1" t="s">
        <v>2933</v>
      </c>
      <c r="K161" s="16" t="s">
        <v>2934</v>
      </c>
      <c r="L161" s="1" t="s">
        <v>2935</v>
      </c>
      <c r="M161" s="3">
        <f t="shared" si="11"/>
        <v>5627.54</v>
      </c>
      <c r="N161" s="3">
        <f t="shared" si="10"/>
        <v>5413.42</v>
      </c>
      <c r="O161" s="16">
        <f t="shared" si="12"/>
        <v>0</v>
      </c>
      <c r="P161" s="16">
        <f t="shared" si="13"/>
        <v>0</v>
      </c>
      <c r="Q161" s="16">
        <f t="shared" si="14"/>
        <v>0</v>
      </c>
    </row>
    <row r="162" spans="1:17" x14ac:dyDescent="0.25">
      <c r="A162" s="1" t="s">
        <v>2936</v>
      </c>
      <c r="B162" s="2">
        <v>42796</v>
      </c>
      <c r="C162" s="19" t="s">
        <v>299</v>
      </c>
      <c r="D162" s="19" t="s">
        <v>301</v>
      </c>
      <c r="E162" s="3">
        <v>22</v>
      </c>
      <c r="H162" s="18" t="s">
        <v>32</v>
      </c>
      <c r="I162" s="18" t="s">
        <v>33</v>
      </c>
      <c r="J162" s="1" t="s">
        <v>2937</v>
      </c>
      <c r="K162" s="18" t="s">
        <v>2938</v>
      </c>
      <c r="L162" s="1" t="s">
        <v>2939</v>
      </c>
      <c r="M162" s="3">
        <f t="shared" si="11"/>
        <v>5413.42</v>
      </c>
      <c r="N162" s="3">
        <f t="shared" si="10"/>
        <v>5391.42</v>
      </c>
      <c r="O162" s="16">
        <f t="shared" si="12"/>
        <v>0</v>
      </c>
      <c r="P162" s="16">
        <f t="shared" si="13"/>
        <v>0</v>
      </c>
      <c r="Q162" s="16">
        <f t="shared" si="14"/>
        <v>0</v>
      </c>
    </row>
    <row r="163" spans="1:17" x14ac:dyDescent="0.25">
      <c r="A163" s="1" t="s">
        <v>2940</v>
      </c>
      <c r="B163" s="2">
        <v>42796</v>
      </c>
      <c r="C163" s="19" t="s">
        <v>299</v>
      </c>
      <c r="D163" s="19" t="s">
        <v>305</v>
      </c>
      <c r="E163" s="3">
        <v>433.09</v>
      </c>
      <c r="H163" s="18" t="s">
        <v>56</v>
      </c>
      <c r="I163" s="1" t="s">
        <v>57</v>
      </c>
      <c r="J163" s="1" t="s">
        <v>2195</v>
      </c>
      <c r="K163" s="18" t="s">
        <v>2941</v>
      </c>
      <c r="L163" s="1" t="s">
        <v>2942</v>
      </c>
      <c r="M163" s="3">
        <f t="shared" si="11"/>
        <v>5391.42</v>
      </c>
      <c r="N163" s="3">
        <f t="shared" si="10"/>
        <v>4958.33</v>
      </c>
      <c r="O163" s="16">
        <f t="shared" si="12"/>
        <v>0</v>
      </c>
      <c r="P163" s="16">
        <f t="shared" si="13"/>
        <v>0</v>
      </c>
      <c r="Q163" s="16">
        <f t="shared" si="14"/>
        <v>0</v>
      </c>
    </row>
    <row r="164" spans="1:17" x14ac:dyDescent="0.25">
      <c r="A164" s="1" t="s">
        <v>2943</v>
      </c>
      <c r="B164" s="2">
        <v>42796</v>
      </c>
      <c r="C164" s="19" t="s">
        <v>292</v>
      </c>
      <c r="D164" s="19" t="s">
        <v>301</v>
      </c>
      <c r="E164" s="3">
        <v>20.100000000000001</v>
      </c>
      <c r="H164" s="18" t="s">
        <v>8</v>
      </c>
      <c r="I164" s="18" t="s">
        <v>9</v>
      </c>
      <c r="J164" s="1" t="s">
        <v>2944</v>
      </c>
      <c r="K164" s="16" t="s">
        <v>2945</v>
      </c>
      <c r="L164" s="18" t="s">
        <v>2939</v>
      </c>
      <c r="M164" s="3">
        <f t="shared" si="11"/>
        <v>4958.33</v>
      </c>
      <c r="N164" s="3">
        <f t="shared" si="10"/>
        <v>4938.2299999999996</v>
      </c>
      <c r="O164" s="16">
        <f t="shared" si="12"/>
        <v>0</v>
      </c>
      <c r="P164" s="16">
        <f t="shared" si="13"/>
        <v>0</v>
      </c>
      <c r="Q164" s="16">
        <f t="shared" si="14"/>
        <v>0</v>
      </c>
    </row>
    <row r="165" spans="1:17" x14ac:dyDescent="0.25">
      <c r="A165" s="1" t="s">
        <v>2946</v>
      </c>
      <c r="B165" s="2">
        <v>42796</v>
      </c>
      <c r="C165" s="19" t="s">
        <v>295</v>
      </c>
      <c r="D165" s="19" t="s">
        <v>300</v>
      </c>
      <c r="E165" s="3">
        <v>26.28</v>
      </c>
      <c r="H165" s="18" t="s">
        <v>26</v>
      </c>
      <c r="I165" s="1" t="s">
        <v>27</v>
      </c>
      <c r="J165" s="1" t="s">
        <v>2947</v>
      </c>
      <c r="K165" s="18" t="s">
        <v>2948</v>
      </c>
      <c r="L165" s="1" t="s">
        <v>2949</v>
      </c>
      <c r="M165" s="3">
        <f t="shared" si="11"/>
        <v>4938.2299999999996</v>
      </c>
      <c r="N165" s="3">
        <f t="shared" si="10"/>
        <v>4911.95</v>
      </c>
      <c r="O165" s="16">
        <f t="shared" si="12"/>
        <v>0</v>
      </c>
      <c r="P165" s="16">
        <f t="shared" si="13"/>
        <v>0</v>
      </c>
      <c r="Q165" s="16">
        <f t="shared" si="14"/>
        <v>0</v>
      </c>
    </row>
    <row r="166" spans="1:17" x14ac:dyDescent="0.25">
      <c r="A166" s="1" t="s">
        <v>2950</v>
      </c>
      <c r="B166" s="2">
        <v>42796</v>
      </c>
      <c r="C166" s="20" t="s">
        <v>299</v>
      </c>
      <c r="D166" s="19"/>
      <c r="F166" s="3">
        <v>50</v>
      </c>
      <c r="G166" s="20" t="s">
        <v>299</v>
      </c>
      <c r="H166" s="18" t="s">
        <v>43</v>
      </c>
      <c r="I166" s="1" t="s">
        <v>44</v>
      </c>
      <c r="J166" s="1" t="s">
        <v>2951</v>
      </c>
      <c r="K166" s="18" t="s">
        <v>45</v>
      </c>
      <c r="L166" s="1" t="s">
        <v>2952</v>
      </c>
      <c r="M166" s="3">
        <f t="shared" si="11"/>
        <v>4911.95</v>
      </c>
      <c r="N166" s="3">
        <f t="shared" si="10"/>
        <v>4961.95</v>
      </c>
      <c r="O166" s="16">
        <f t="shared" si="12"/>
        <v>0</v>
      </c>
      <c r="P166" s="16">
        <f t="shared" si="13"/>
        <v>0</v>
      </c>
      <c r="Q166" s="16">
        <f t="shared" si="14"/>
        <v>0</v>
      </c>
    </row>
    <row r="167" spans="1:17" x14ac:dyDescent="0.25">
      <c r="A167" s="1" t="s">
        <v>2953</v>
      </c>
      <c r="B167" s="2">
        <v>42796</v>
      </c>
      <c r="C167" s="20" t="s">
        <v>299</v>
      </c>
      <c r="D167" s="19"/>
      <c r="F167" s="3">
        <v>45</v>
      </c>
      <c r="G167" s="20" t="s">
        <v>299</v>
      </c>
      <c r="H167" s="18" t="s">
        <v>151</v>
      </c>
      <c r="I167" s="1" t="s">
        <v>152</v>
      </c>
      <c r="J167" s="1" t="s">
        <v>7</v>
      </c>
      <c r="K167" s="18" t="s">
        <v>50</v>
      </c>
      <c r="L167" s="1" t="s">
        <v>2954</v>
      </c>
      <c r="M167" s="3">
        <f t="shared" si="11"/>
        <v>4961.95</v>
      </c>
      <c r="N167" s="3">
        <f t="shared" si="10"/>
        <v>5006.95</v>
      </c>
      <c r="O167" s="16">
        <f t="shared" si="12"/>
        <v>0</v>
      </c>
      <c r="P167" s="16">
        <f t="shared" si="13"/>
        <v>0</v>
      </c>
      <c r="Q167" s="16">
        <f t="shared" si="14"/>
        <v>0</v>
      </c>
    </row>
    <row r="168" spans="1:17" x14ac:dyDescent="0.25">
      <c r="A168" s="1" t="s">
        <v>2955</v>
      </c>
      <c r="B168" s="2">
        <v>42796</v>
      </c>
      <c r="C168" s="19" t="s">
        <v>295</v>
      </c>
      <c r="D168" s="19" t="s">
        <v>300</v>
      </c>
      <c r="E168" s="3">
        <v>5.35</v>
      </c>
      <c r="H168" s="18" t="s">
        <v>367</v>
      </c>
      <c r="I168" s="1" t="s">
        <v>20</v>
      </c>
      <c r="J168" s="1" t="s">
        <v>21</v>
      </c>
      <c r="K168" s="18" t="s">
        <v>2956</v>
      </c>
      <c r="L168" s="1" t="s">
        <v>2956</v>
      </c>
      <c r="M168" s="3">
        <f t="shared" si="11"/>
        <v>5006.95</v>
      </c>
      <c r="N168" s="3">
        <f t="shared" si="10"/>
        <v>5001.5999999999995</v>
      </c>
      <c r="O168" s="16">
        <f t="shared" si="12"/>
        <v>0</v>
      </c>
      <c r="P168" s="16">
        <f t="shared" si="13"/>
        <v>0</v>
      </c>
      <c r="Q168" s="16">
        <f t="shared" si="14"/>
        <v>0</v>
      </c>
    </row>
    <row r="169" spans="1:17" x14ac:dyDescent="0.25">
      <c r="A169" s="1" t="s">
        <v>2913</v>
      </c>
      <c r="B169" s="2">
        <v>42797</v>
      </c>
      <c r="C169" s="20" t="s">
        <v>299</v>
      </c>
      <c r="D169" s="19"/>
      <c r="F169" s="3">
        <v>60</v>
      </c>
      <c r="G169" s="20" t="s">
        <v>299</v>
      </c>
      <c r="H169" s="18" t="s">
        <v>48</v>
      </c>
      <c r="I169" s="1" t="s">
        <v>49</v>
      </c>
      <c r="J169" s="1" t="s">
        <v>7</v>
      </c>
      <c r="K169" s="1" t="s">
        <v>50</v>
      </c>
      <c r="L169" s="1" t="s">
        <v>2914</v>
      </c>
      <c r="M169" s="3">
        <f t="shared" si="11"/>
        <v>5001.5999999999995</v>
      </c>
      <c r="N169" s="3">
        <f t="shared" si="10"/>
        <v>5061.5999999999995</v>
      </c>
      <c r="O169" s="16">
        <f t="shared" si="12"/>
        <v>0</v>
      </c>
      <c r="P169" s="16">
        <f t="shared" si="13"/>
        <v>0</v>
      </c>
      <c r="Q169" s="16">
        <f t="shared" si="14"/>
        <v>0</v>
      </c>
    </row>
    <row r="170" spans="1:17" x14ac:dyDescent="0.25">
      <c r="A170" s="1" t="s">
        <v>2915</v>
      </c>
      <c r="B170" s="2">
        <v>42797</v>
      </c>
      <c r="C170" s="20" t="s">
        <v>299</v>
      </c>
      <c r="D170" s="19"/>
      <c r="F170" s="3">
        <v>37</v>
      </c>
      <c r="G170" s="20" t="s">
        <v>299</v>
      </c>
      <c r="H170" s="18" t="s">
        <v>46</v>
      </c>
      <c r="I170" s="1" t="s">
        <v>47</v>
      </c>
      <c r="J170" s="1" t="s">
        <v>7</v>
      </c>
      <c r="K170" s="18" t="s">
        <v>39</v>
      </c>
      <c r="L170" s="1" t="s">
        <v>2916</v>
      </c>
      <c r="M170" s="3">
        <f t="shared" si="11"/>
        <v>5061.5999999999995</v>
      </c>
      <c r="N170" s="3">
        <f t="shared" si="10"/>
        <v>5098.5999999999995</v>
      </c>
      <c r="O170" s="16">
        <f t="shared" si="12"/>
        <v>0</v>
      </c>
      <c r="P170" s="16">
        <f t="shared" si="13"/>
        <v>0</v>
      </c>
      <c r="Q170" s="16">
        <f t="shared" si="14"/>
        <v>0</v>
      </c>
    </row>
    <row r="171" spans="1:17" x14ac:dyDescent="0.25">
      <c r="A171" s="1" t="s">
        <v>2917</v>
      </c>
      <c r="B171" s="2">
        <v>42797</v>
      </c>
      <c r="C171" s="20" t="s">
        <v>299</v>
      </c>
      <c r="D171" s="19"/>
      <c r="F171" s="3">
        <v>27</v>
      </c>
      <c r="G171" s="20" t="s">
        <v>299</v>
      </c>
      <c r="H171" s="18" t="s">
        <v>142</v>
      </c>
      <c r="I171" s="18" t="s">
        <v>143</v>
      </c>
      <c r="J171" s="1" t="s">
        <v>7</v>
      </c>
      <c r="K171" s="18" t="s">
        <v>144</v>
      </c>
      <c r="L171" s="1" t="s">
        <v>2918</v>
      </c>
      <c r="M171" s="3">
        <f t="shared" si="11"/>
        <v>5098.5999999999995</v>
      </c>
      <c r="N171" s="3">
        <f t="shared" si="10"/>
        <v>5125.5999999999995</v>
      </c>
      <c r="O171" s="16">
        <f t="shared" si="12"/>
        <v>0</v>
      </c>
      <c r="P171" s="16">
        <f t="shared" si="13"/>
        <v>0</v>
      </c>
      <c r="Q171" s="16">
        <f t="shared" si="14"/>
        <v>0</v>
      </c>
    </row>
    <row r="172" spans="1:17" x14ac:dyDescent="0.25">
      <c r="A172" s="1" t="s">
        <v>2919</v>
      </c>
      <c r="B172" s="2">
        <v>42797</v>
      </c>
      <c r="C172" s="19" t="s">
        <v>295</v>
      </c>
      <c r="D172" s="19" t="s">
        <v>300</v>
      </c>
      <c r="E172" s="3">
        <v>0.36</v>
      </c>
      <c r="H172" s="18" t="s">
        <v>367</v>
      </c>
      <c r="I172" s="1" t="s">
        <v>20</v>
      </c>
      <c r="J172" s="1" t="s">
        <v>21</v>
      </c>
      <c r="K172" s="16" t="s">
        <v>2920</v>
      </c>
      <c r="L172" s="1" t="s">
        <v>2920</v>
      </c>
      <c r="M172" s="3">
        <f t="shared" si="11"/>
        <v>5125.5999999999995</v>
      </c>
      <c r="N172" s="3">
        <f t="shared" si="10"/>
        <v>5125.24</v>
      </c>
      <c r="O172" s="16">
        <f t="shared" si="12"/>
        <v>0</v>
      </c>
      <c r="P172" s="16">
        <f t="shared" si="13"/>
        <v>0</v>
      </c>
      <c r="Q172" s="16">
        <f t="shared" si="14"/>
        <v>0</v>
      </c>
    </row>
    <row r="173" spans="1:17" x14ac:dyDescent="0.25">
      <c r="A173" s="1" t="s">
        <v>2909</v>
      </c>
      <c r="B173" s="2">
        <v>42801</v>
      </c>
      <c r="C173" s="20" t="s">
        <v>299</v>
      </c>
      <c r="D173" s="19"/>
      <c r="F173" s="3">
        <v>60</v>
      </c>
      <c r="G173" s="20" t="s">
        <v>299</v>
      </c>
      <c r="H173" s="18" t="s">
        <v>171</v>
      </c>
      <c r="I173" s="1" t="s">
        <v>172</v>
      </c>
      <c r="J173" s="1" t="s">
        <v>7</v>
      </c>
      <c r="K173" s="16" t="s">
        <v>50</v>
      </c>
      <c r="L173" s="1" t="s">
        <v>2910</v>
      </c>
      <c r="M173" s="3">
        <f t="shared" si="11"/>
        <v>5125.24</v>
      </c>
      <c r="N173" s="3">
        <f t="shared" si="10"/>
        <v>5185.24</v>
      </c>
      <c r="O173" s="16">
        <f t="shared" si="12"/>
        <v>0</v>
      </c>
      <c r="P173" s="16">
        <f t="shared" si="13"/>
        <v>0</v>
      </c>
      <c r="Q173" s="16">
        <f t="shared" si="14"/>
        <v>0</v>
      </c>
    </row>
    <row r="174" spans="1:17" x14ac:dyDescent="0.25">
      <c r="A174" s="1" t="s">
        <v>2911</v>
      </c>
      <c r="B174" s="2">
        <v>42801</v>
      </c>
      <c r="C174" s="19" t="s">
        <v>295</v>
      </c>
      <c r="D174" s="19" t="s">
        <v>300</v>
      </c>
      <c r="E174" s="3">
        <v>0.12</v>
      </c>
      <c r="H174" s="18" t="s">
        <v>367</v>
      </c>
      <c r="I174" s="1" t="s">
        <v>20</v>
      </c>
      <c r="J174" s="1" t="s">
        <v>21</v>
      </c>
      <c r="K174" s="1" t="s">
        <v>2912</v>
      </c>
      <c r="L174" s="1" t="s">
        <v>2912</v>
      </c>
      <c r="M174" s="3">
        <f t="shared" si="11"/>
        <v>5185.24</v>
      </c>
      <c r="N174" s="3">
        <f t="shared" si="10"/>
        <v>5185.12</v>
      </c>
      <c r="O174" s="16">
        <f t="shared" si="12"/>
        <v>0</v>
      </c>
      <c r="P174" s="16">
        <f t="shared" si="13"/>
        <v>0</v>
      </c>
      <c r="Q174" s="16">
        <f t="shared" si="14"/>
        <v>0</v>
      </c>
    </row>
    <row r="175" spans="1:17" x14ac:dyDescent="0.25">
      <c r="A175" s="1" t="s">
        <v>2908</v>
      </c>
      <c r="B175" s="2">
        <v>42802</v>
      </c>
      <c r="C175" s="19" t="s">
        <v>289</v>
      </c>
      <c r="D175" s="19" t="s">
        <v>308</v>
      </c>
      <c r="E175" s="3">
        <v>250</v>
      </c>
      <c r="H175" s="18" t="s">
        <v>344</v>
      </c>
      <c r="I175" s="1" t="s">
        <v>15</v>
      </c>
      <c r="J175" s="1" t="s">
        <v>108</v>
      </c>
      <c r="K175" s="1" t="s">
        <v>17</v>
      </c>
      <c r="L175" s="1" t="s">
        <v>93</v>
      </c>
      <c r="M175" s="3">
        <f t="shared" si="11"/>
        <v>5185.12</v>
      </c>
      <c r="N175" s="3">
        <f t="shared" si="10"/>
        <v>4935.12</v>
      </c>
      <c r="O175" s="16">
        <f t="shared" si="12"/>
        <v>0</v>
      </c>
      <c r="P175" s="16">
        <f t="shared" si="13"/>
        <v>0</v>
      </c>
      <c r="Q175" s="16">
        <f t="shared" si="14"/>
        <v>0</v>
      </c>
    </row>
    <row r="176" spans="1:17" x14ac:dyDescent="0.25">
      <c r="A176" s="18" t="s">
        <v>2900</v>
      </c>
      <c r="B176" s="2">
        <v>42804</v>
      </c>
      <c r="C176" s="19" t="s">
        <v>295</v>
      </c>
      <c r="D176" s="19" t="s">
        <v>334</v>
      </c>
      <c r="E176" s="3">
        <v>61.26</v>
      </c>
      <c r="H176" s="18" t="s">
        <v>77</v>
      </c>
      <c r="I176" s="18" t="s">
        <v>78</v>
      </c>
      <c r="J176" s="18" t="s">
        <v>2901</v>
      </c>
      <c r="K176" s="18" t="s">
        <v>248</v>
      </c>
      <c r="L176" s="18" t="s">
        <v>79</v>
      </c>
      <c r="M176" s="3">
        <f t="shared" si="11"/>
        <v>4935.12</v>
      </c>
      <c r="N176" s="3">
        <f t="shared" si="10"/>
        <v>4873.8599999999997</v>
      </c>
      <c r="O176" s="16">
        <f t="shared" si="12"/>
        <v>0</v>
      </c>
      <c r="P176" s="16">
        <f t="shared" si="13"/>
        <v>0</v>
      </c>
      <c r="Q176" s="16">
        <f t="shared" si="14"/>
        <v>0</v>
      </c>
    </row>
    <row r="177" spans="1:17" x14ac:dyDescent="0.25">
      <c r="A177" s="18" t="s">
        <v>2902</v>
      </c>
      <c r="B177" s="2">
        <v>42804</v>
      </c>
      <c r="C177" s="20" t="s">
        <v>299</v>
      </c>
      <c r="D177" s="19"/>
      <c r="F177" s="3">
        <v>20</v>
      </c>
      <c r="G177" s="20" t="s">
        <v>299</v>
      </c>
      <c r="H177" s="18" t="s">
        <v>140</v>
      </c>
      <c r="I177" s="18" t="s">
        <v>141</v>
      </c>
      <c r="J177" s="18" t="s">
        <v>7</v>
      </c>
      <c r="K177" s="18" t="s">
        <v>39</v>
      </c>
      <c r="L177" s="18" t="s">
        <v>2903</v>
      </c>
      <c r="M177" s="3">
        <f t="shared" si="11"/>
        <v>4873.8599999999997</v>
      </c>
      <c r="N177" s="3">
        <f t="shared" si="10"/>
        <v>4893.8599999999997</v>
      </c>
      <c r="O177" s="16">
        <f t="shared" si="12"/>
        <v>0</v>
      </c>
      <c r="P177" s="16">
        <f t="shared" si="13"/>
        <v>0</v>
      </c>
      <c r="Q177" s="16">
        <f t="shared" si="14"/>
        <v>0</v>
      </c>
    </row>
    <row r="178" spans="1:17" x14ac:dyDescent="0.25">
      <c r="A178" s="18" t="s">
        <v>2904</v>
      </c>
      <c r="B178" s="2">
        <v>42804</v>
      </c>
      <c r="C178" s="20" t="s">
        <v>299</v>
      </c>
      <c r="D178" s="19"/>
      <c r="F178" s="3">
        <v>37</v>
      </c>
      <c r="G178" s="20" t="s">
        <v>299</v>
      </c>
      <c r="H178" s="18" t="s">
        <v>46</v>
      </c>
      <c r="I178" s="18" t="s">
        <v>47</v>
      </c>
      <c r="J178" s="18" t="s">
        <v>7</v>
      </c>
      <c r="K178" s="18" t="s">
        <v>39</v>
      </c>
      <c r="L178" s="18" t="s">
        <v>2905</v>
      </c>
      <c r="M178" s="3">
        <f t="shared" si="11"/>
        <v>4893.8599999999997</v>
      </c>
      <c r="N178" s="3">
        <f t="shared" si="10"/>
        <v>4930.8599999999997</v>
      </c>
      <c r="O178" s="16">
        <f t="shared" si="12"/>
        <v>0</v>
      </c>
      <c r="P178" s="16">
        <f t="shared" si="13"/>
        <v>0</v>
      </c>
      <c r="Q178" s="16">
        <f t="shared" si="14"/>
        <v>0</v>
      </c>
    </row>
    <row r="179" spans="1:17" x14ac:dyDescent="0.25">
      <c r="A179" s="18" t="s">
        <v>2906</v>
      </c>
      <c r="B179" s="2">
        <v>42804</v>
      </c>
      <c r="C179" s="19" t="s">
        <v>295</v>
      </c>
      <c r="D179" s="19" t="s">
        <v>300</v>
      </c>
      <c r="E179" s="3">
        <v>1.24</v>
      </c>
      <c r="H179" s="18" t="s">
        <v>367</v>
      </c>
      <c r="I179" s="18" t="s">
        <v>20</v>
      </c>
      <c r="J179" s="18" t="s">
        <v>21</v>
      </c>
      <c r="K179" s="18" t="s">
        <v>2907</v>
      </c>
      <c r="L179" s="18" t="s">
        <v>2907</v>
      </c>
      <c r="M179" s="3">
        <f t="shared" si="11"/>
        <v>4930.8599999999997</v>
      </c>
      <c r="N179" s="3">
        <f t="shared" si="10"/>
        <v>4929.62</v>
      </c>
      <c r="O179" s="16">
        <f t="shared" si="12"/>
        <v>0</v>
      </c>
      <c r="P179" s="16">
        <f t="shared" si="13"/>
        <v>0</v>
      </c>
      <c r="Q179" s="16">
        <f t="shared" si="14"/>
        <v>0</v>
      </c>
    </row>
    <row r="180" spans="1:17" x14ac:dyDescent="0.25">
      <c r="A180" s="1" t="s">
        <v>2893</v>
      </c>
      <c r="B180" s="2">
        <v>42807</v>
      </c>
      <c r="C180" s="20" t="s">
        <v>299</v>
      </c>
      <c r="D180" s="19"/>
      <c r="F180" s="3">
        <v>20</v>
      </c>
      <c r="G180" s="20" t="s">
        <v>299</v>
      </c>
      <c r="H180" s="18" t="s">
        <v>122</v>
      </c>
      <c r="I180" s="1" t="s">
        <v>123</v>
      </c>
      <c r="J180" s="1" t="s">
        <v>2894</v>
      </c>
      <c r="K180" s="18"/>
      <c r="L180" s="1" t="s">
        <v>2895</v>
      </c>
      <c r="M180" s="3">
        <f t="shared" si="11"/>
        <v>4929.62</v>
      </c>
      <c r="N180" s="3">
        <f t="shared" si="10"/>
        <v>4949.62</v>
      </c>
      <c r="O180" s="16">
        <f t="shared" si="12"/>
        <v>0</v>
      </c>
      <c r="P180" s="16">
        <f t="shared" si="13"/>
        <v>0</v>
      </c>
      <c r="Q180" s="16">
        <f t="shared" si="14"/>
        <v>0</v>
      </c>
    </row>
    <row r="181" spans="1:17" x14ac:dyDescent="0.25">
      <c r="A181" s="1" t="s">
        <v>2896</v>
      </c>
      <c r="B181" s="2">
        <v>42807</v>
      </c>
      <c r="C181" s="20" t="s">
        <v>299</v>
      </c>
      <c r="D181" s="19"/>
      <c r="F181" s="3">
        <v>45</v>
      </c>
      <c r="G181" s="20" t="s">
        <v>299</v>
      </c>
      <c r="H181" s="18" t="s">
        <v>2022</v>
      </c>
      <c r="I181" s="1" t="s">
        <v>2023</v>
      </c>
      <c r="J181" s="1" t="s">
        <v>2897</v>
      </c>
      <c r="K181" s="18"/>
      <c r="L181" s="1" t="s">
        <v>2898</v>
      </c>
      <c r="M181" s="3">
        <f t="shared" si="11"/>
        <v>4949.62</v>
      </c>
      <c r="N181" s="3">
        <f t="shared" si="10"/>
        <v>4994.62</v>
      </c>
      <c r="O181" s="16">
        <f t="shared" si="12"/>
        <v>0</v>
      </c>
      <c r="P181" s="16">
        <f t="shared" si="13"/>
        <v>0</v>
      </c>
      <c r="Q181" s="16">
        <f t="shared" si="14"/>
        <v>0</v>
      </c>
    </row>
    <row r="182" spans="1:17" x14ac:dyDescent="0.25">
      <c r="A182" s="1" t="s">
        <v>2899</v>
      </c>
      <c r="B182" s="2">
        <v>42807</v>
      </c>
      <c r="C182" s="19" t="s">
        <v>289</v>
      </c>
      <c r="D182" s="19" t="s">
        <v>308</v>
      </c>
      <c r="E182" s="3">
        <v>32.01</v>
      </c>
      <c r="H182" s="18" t="s">
        <v>344</v>
      </c>
      <c r="I182" s="1" t="s">
        <v>15</v>
      </c>
      <c r="J182" s="1" t="s">
        <v>92</v>
      </c>
      <c r="K182" s="18" t="s">
        <v>17</v>
      </c>
      <c r="L182" s="18" t="s">
        <v>93</v>
      </c>
      <c r="M182" s="3">
        <f t="shared" si="11"/>
        <v>4994.62</v>
      </c>
      <c r="N182" s="3">
        <f t="shared" si="10"/>
        <v>4962.6099999999997</v>
      </c>
      <c r="O182" s="16">
        <f t="shared" si="12"/>
        <v>0</v>
      </c>
      <c r="P182" s="16">
        <f t="shared" si="13"/>
        <v>0</v>
      </c>
      <c r="Q182" s="16">
        <f t="shared" si="14"/>
        <v>0</v>
      </c>
    </row>
    <row r="183" spans="1:17" x14ac:dyDescent="0.25">
      <c r="A183" s="1" t="s">
        <v>2887</v>
      </c>
      <c r="B183" s="2">
        <v>42808</v>
      </c>
      <c r="C183" s="20" t="s">
        <v>299</v>
      </c>
      <c r="D183" s="19"/>
      <c r="F183" s="3">
        <v>30</v>
      </c>
      <c r="G183" s="20" t="s">
        <v>299</v>
      </c>
      <c r="H183" s="18" t="s">
        <v>73</v>
      </c>
      <c r="I183" s="1" t="s">
        <v>74</v>
      </c>
      <c r="J183" s="1" t="s">
        <v>7</v>
      </c>
      <c r="K183" s="18" t="s">
        <v>50</v>
      </c>
      <c r="L183" s="1" t="s">
        <v>2888</v>
      </c>
      <c r="M183" s="3">
        <f t="shared" si="11"/>
        <v>4962.6099999999997</v>
      </c>
      <c r="N183" s="3">
        <f t="shared" si="10"/>
        <v>4992.6099999999997</v>
      </c>
      <c r="O183" s="16">
        <f t="shared" si="12"/>
        <v>0</v>
      </c>
      <c r="P183" s="16">
        <f t="shared" si="13"/>
        <v>0</v>
      </c>
      <c r="Q183" s="16">
        <f t="shared" si="14"/>
        <v>0</v>
      </c>
    </row>
    <row r="184" spans="1:17" x14ac:dyDescent="0.25">
      <c r="A184" s="1" t="s">
        <v>2889</v>
      </c>
      <c r="B184" s="2">
        <v>42808</v>
      </c>
      <c r="C184" s="20" t="s">
        <v>299</v>
      </c>
      <c r="D184" s="19"/>
      <c r="F184" s="3">
        <v>35</v>
      </c>
      <c r="G184" s="20" t="s">
        <v>299</v>
      </c>
      <c r="H184" s="18" t="s">
        <v>124</v>
      </c>
      <c r="I184" s="1" t="s">
        <v>125</v>
      </c>
      <c r="J184" s="1" t="s">
        <v>126</v>
      </c>
      <c r="K184" s="18"/>
      <c r="L184" s="1" t="s">
        <v>2890</v>
      </c>
      <c r="M184" s="3">
        <f t="shared" si="11"/>
        <v>4992.6099999999997</v>
      </c>
      <c r="N184" s="3">
        <f t="shared" si="10"/>
        <v>5027.6099999999997</v>
      </c>
      <c r="O184" s="16">
        <f t="shared" si="12"/>
        <v>0</v>
      </c>
      <c r="P184" s="16">
        <f t="shared" si="13"/>
        <v>0</v>
      </c>
      <c r="Q184" s="16">
        <f t="shared" si="14"/>
        <v>0</v>
      </c>
    </row>
    <row r="185" spans="1:17" x14ac:dyDescent="0.25">
      <c r="A185" s="1" t="s">
        <v>2891</v>
      </c>
      <c r="B185" s="2">
        <v>42808</v>
      </c>
      <c r="C185" s="19" t="s">
        <v>295</v>
      </c>
      <c r="D185" s="19" t="s">
        <v>300</v>
      </c>
      <c r="E185" s="3">
        <v>0.12</v>
      </c>
      <c r="H185" s="18" t="s">
        <v>367</v>
      </c>
      <c r="I185" s="1" t="s">
        <v>20</v>
      </c>
      <c r="J185" s="1" t="s">
        <v>21</v>
      </c>
      <c r="K185" s="18" t="s">
        <v>2892</v>
      </c>
      <c r="L185" s="1" t="s">
        <v>2892</v>
      </c>
      <c r="M185" s="3">
        <f t="shared" si="11"/>
        <v>5027.6099999999997</v>
      </c>
      <c r="N185" s="3">
        <f t="shared" si="10"/>
        <v>5027.49</v>
      </c>
      <c r="O185" s="16">
        <f t="shared" si="12"/>
        <v>0</v>
      </c>
      <c r="P185" s="16">
        <f t="shared" si="13"/>
        <v>0</v>
      </c>
      <c r="Q185" s="16">
        <f t="shared" si="14"/>
        <v>0</v>
      </c>
    </row>
    <row r="186" spans="1:17" x14ac:dyDescent="0.25">
      <c r="A186" s="1" t="s">
        <v>2870</v>
      </c>
      <c r="B186" s="2">
        <v>42809</v>
      </c>
      <c r="C186" s="20" t="s">
        <v>299</v>
      </c>
      <c r="D186" s="19"/>
      <c r="F186" s="3">
        <v>20</v>
      </c>
      <c r="G186" s="20" t="s">
        <v>299</v>
      </c>
      <c r="H186" s="18" t="s">
        <v>104</v>
      </c>
      <c r="I186" s="1" t="s">
        <v>105</v>
      </c>
      <c r="J186" s="1" t="s">
        <v>2871</v>
      </c>
      <c r="K186" s="1"/>
      <c r="L186" s="1" t="s">
        <v>2872</v>
      </c>
      <c r="M186" s="3">
        <f t="shared" si="11"/>
        <v>5027.49</v>
      </c>
      <c r="N186" s="3">
        <f t="shared" si="10"/>
        <v>5047.49</v>
      </c>
      <c r="O186" s="16">
        <f t="shared" si="12"/>
        <v>0</v>
      </c>
      <c r="P186" s="16">
        <f t="shared" si="13"/>
        <v>0</v>
      </c>
      <c r="Q186" s="16">
        <f t="shared" si="14"/>
        <v>0</v>
      </c>
    </row>
    <row r="187" spans="1:17" x14ac:dyDescent="0.25">
      <c r="A187" s="1" t="s">
        <v>2873</v>
      </c>
      <c r="B187" s="2">
        <v>42809</v>
      </c>
      <c r="C187" s="20" t="s">
        <v>299</v>
      </c>
      <c r="D187" s="19"/>
      <c r="F187" s="3">
        <v>27</v>
      </c>
      <c r="G187" s="20" t="s">
        <v>299</v>
      </c>
      <c r="H187" s="18" t="s">
        <v>106</v>
      </c>
      <c r="I187" s="1" t="s">
        <v>107</v>
      </c>
      <c r="J187" s="1" t="s">
        <v>7</v>
      </c>
      <c r="K187" s="16" t="s">
        <v>39</v>
      </c>
      <c r="L187" s="18" t="s">
        <v>2874</v>
      </c>
      <c r="M187" s="3">
        <f t="shared" si="11"/>
        <v>5047.49</v>
      </c>
      <c r="N187" s="20">
        <f t="shared" si="10"/>
        <v>5074.49</v>
      </c>
      <c r="O187" s="16">
        <f t="shared" si="12"/>
        <v>0</v>
      </c>
      <c r="P187" s="16">
        <f t="shared" si="13"/>
        <v>0</v>
      </c>
      <c r="Q187" s="16">
        <f t="shared" si="14"/>
        <v>0</v>
      </c>
    </row>
    <row r="188" spans="1:17" x14ac:dyDescent="0.25">
      <c r="A188" s="1" t="s">
        <v>2875</v>
      </c>
      <c r="B188" s="2">
        <v>42809</v>
      </c>
      <c r="C188" s="20" t="s">
        <v>299</v>
      </c>
      <c r="D188" s="19"/>
      <c r="F188" s="3">
        <v>60</v>
      </c>
      <c r="G188" s="20" t="s">
        <v>299</v>
      </c>
      <c r="H188" s="18" t="s">
        <v>171</v>
      </c>
      <c r="I188" s="1" t="s">
        <v>172</v>
      </c>
      <c r="J188" s="1" t="s">
        <v>7</v>
      </c>
      <c r="K188" s="18" t="s">
        <v>50</v>
      </c>
      <c r="L188" s="18" t="s">
        <v>2876</v>
      </c>
      <c r="M188" s="3">
        <f t="shared" si="11"/>
        <v>5074.49</v>
      </c>
      <c r="N188" s="3">
        <f t="shared" si="10"/>
        <v>5134.49</v>
      </c>
      <c r="O188" s="16">
        <f t="shared" si="12"/>
        <v>0</v>
      </c>
      <c r="P188" s="16">
        <f t="shared" si="13"/>
        <v>0</v>
      </c>
      <c r="Q188" s="16">
        <f t="shared" si="14"/>
        <v>0</v>
      </c>
    </row>
    <row r="189" spans="1:17" x14ac:dyDescent="0.25">
      <c r="A189" s="1" t="s">
        <v>2877</v>
      </c>
      <c r="B189" s="2">
        <v>42809</v>
      </c>
      <c r="C189" s="20" t="s">
        <v>299</v>
      </c>
      <c r="D189" s="19"/>
      <c r="F189" s="3">
        <v>50</v>
      </c>
      <c r="G189" s="20" t="s">
        <v>299</v>
      </c>
      <c r="H189" s="18" t="s">
        <v>75</v>
      </c>
      <c r="I189" s="1" t="s">
        <v>76</v>
      </c>
      <c r="J189" s="1" t="s">
        <v>7</v>
      </c>
      <c r="K189" s="18" t="s">
        <v>39</v>
      </c>
      <c r="L189" s="18" t="s">
        <v>2878</v>
      </c>
      <c r="M189" s="3">
        <f t="shared" si="11"/>
        <v>5134.49</v>
      </c>
      <c r="N189" s="3">
        <f t="shared" si="10"/>
        <v>5184.49</v>
      </c>
      <c r="O189" s="16">
        <f t="shared" si="12"/>
        <v>0</v>
      </c>
      <c r="P189" s="16">
        <f t="shared" si="13"/>
        <v>0</v>
      </c>
      <c r="Q189" s="16">
        <f t="shared" si="14"/>
        <v>0</v>
      </c>
    </row>
    <row r="190" spans="1:17" x14ac:dyDescent="0.25">
      <c r="A190" s="18" t="s">
        <v>2879</v>
      </c>
      <c r="B190" s="2">
        <v>42809</v>
      </c>
      <c r="C190" s="20" t="s">
        <v>299</v>
      </c>
      <c r="D190" s="19"/>
      <c r="F190" s="3">
        <v>20</v>
      </c>
      <c r="G190" s="20" t="s">
        <v>299</v>
      </c>
      <c r="H190" s="18" t="s">
        <v>1445</v>
      </c>
      <c r="I190" s="18" t="s">
        <v>1446</v>
      </c>
      <c r="J190" s="18" t="s">
        <v>1847</v>
      </c>
      <c r="K190" s="18"/>
      <c r="L190" s="18" t="s">
        <v>2880</v>
      </c>
      <c r="M190" s="3">
        <f t="shared" si="11"/>
        <v>5184.49</v>
      </c>
      <c r="N190" s="3">
        <f t="shared" si="10"/>
        <v>5204.49</v>
      </c>
      <c r="O190" s="16">
        <f t="shared" si="12"/>
        <v>0</v>
      </c>
      <c r="P190" s="16">
        <f t="shared" si="13"/>
        <v>0</v>
      </c>
      <c r="Q190" s="16">
        <f t="shared" si="14"/>
        <v>0</v>
      </c>
    </row>
    <row r="191" spans="1:17" x14ac:dyDescent="0.25">
      <c r="A191" s="1" t="s">
        <v>2881</v>
      </c>
      <c r="B191" s="2">
        <v>42809</v>
      </c>
      <c r="C191" s="20" t="s">
        <v>292</v>
      </c>
      <c r="D191" s="19"/>
      <c r="F191" s="3">
        <v>885</v>
      </c>
      <c r="G191" s="20" t="s">
        <v>292</v>
      </c>
      <c r="H191" s="18" t="s">
        <v>344</v>
      </c>
      <c r="I191" s="1"/>
      <c r="J191" s="1" t="s">
        <v>2882</v>
      </c>
      <c r="K191" s="18" t="s">
        <v>36</v>
      </c>
      <c r="L191" s="18" t="s">
        <v>2883</v>
      </c>
      <c r="M191" s="3">
        <f t="shared" si="11"/>
        <v>5204.49</v>
      </c>
      <c r="N191" s="3">
        <f t="shared" si="10"/>
        <v>6089.49</v>
      </c>
      <c r="O191" s="16">
        <f t="shared" si="12"/>
        <v>0</v>
      </c>
      <c r="P191" s="16">
        <f t="shared" si="13"/>
        <v>0</v>
      </c>
      <c r="Q191" s="16">
        <f t="shared" si="14"/>
        <v>0</v>
      </c>
    </row>
    <row r="192" spans="1:17" x14ac:dyDescent="0.25">
      <c r="A192" s="18" t="s">
        <v>2884</v>
      </c>
      <c r="B192" s="2">
        <v>42809</v>
      </c>
      <c r="C192" s="19" t="s">
        <v>295</v>
      </c>
      <c r="D192" s="19"/>
      <c r="F192" s="3">
        <v>690</v>
      </c>
      <c r="G192" s="20" t="s">
        <v>294</v>
      </c>
      <c r="H192" s="18" t="s">
        <v>344</v>
      </c>
      <c r="I192" s="18"/>
      <c r="J192" s="18" t="s">
        <v>2885</v>
      </c>
      <c r="K192" s="18" t="s">
        <v>36</v>
      </c>
      <c r="L192" s="18" t="s">
        <v>2883</v>
      </c>
      <c r="M192" s="3">
        <f t="shared" si="11"/>
        <v>6089.49</v>
      </c>
      <c r="N192" s="3">
        <f t="shared" si="10"/>
        <v>6779.49</v>
      </c>
      <c r="O192" s="16">
        <f t="shared" si="12"/>
        <v>0</v>
      </c>
      <c r="P192" s="16">
        <f t="shared" si="13"/>
        <v>0</v>
      </c>
      <c r="Q192" s="16">
        <f t="shared" si="14"/>
        <v>0</v>
      </c>
    </row>
    <row r="193" spans="1:17" x14ac:dyDescent="0.25">
      <c r="A193" s="1" t="s">
        <v>2886</v>
      </c>
      <c r="B193" s="2">
        <v>42809</v>
      </c>
      <c r="C193" s="19" t="s">
        <v>295</v>
      </c>
      <c r="D193" s="19" t="s">
        <v>300</v>
      </c>
      <c r="E193" s="3">
        <v>6.03</v>
      </c>
      <c r="H193" s="18" t="s">
        <v>367</v>
      </c>
      <c r="I193" s="1" t="s">
        <v>20</v>
      </c>
      <c r="J193" s="1" t="s">
        <v>21</v>
      </c>
      <c r="K193" s="18" t="s">
        <v>2883</v>
      </c>
      <c r="L193" s="18" t="s">
        <v>2883</v>
      </c>
      <c r="M193" s="3">
        <f t="shared" si="11"/>
        <v>6779.49</v>
      </c>
      <c r="N193" s="11">
        <f t="shared" si="10"/>
        <v>6773.46</v>
      </c>
      <c r="O193" s="16">
        <f t="shared" si="12"/>
        <v>0</v>
      </c>
      <c r="P193" s="16">
        <f t="shared" si="13"/>
        <v>0</v>
      </c>
      <c r="Q193" s="16">
        <f t="shared" si="14"/>
        <v>0</v>
      </c>
    </row>
    <row r="194" spans="1:17" x14ac:dyDescent="0.25">
      <c r="A194" s="1" t="s">
        <v>2862</v>
      </c>
      <c r="B194" s="2">
        <v>42810</v>
      </c>
      <c r="C194" s="20" t="s">
        <v>299</v>
      </c>
      <c r="D194" s="19"/>
      <c r="F194" s="3">
        <v>27</v>
      </c>
      <c r="G194" s="20" t="s">
        <v>299</v>
      </c>
      <c r="H194" s="18" t="s">
        <v>822</v>
      </c>
      <c r="I194" s="1" t="s">
        <v>823</v>
      </c>
      <c r="J194" s="1" t="s">
        <v>824</v>
      </c>
      <c r="K194" s="18"/>
      <c r="L194" s="18" t="s">
        <v>2722</v>
      </c>
      <c r="M194" s="3">
        <f t="shared" si="11"/>
        <v>6773.46</v>
      </c>
      <c r="N194" s="3">
        <f t="shared" ref="N194:N257" si="15">M194+F194-E194</f>
        <v>6800.46</v>
      </c>
      <c r="O194" s="16">
        <f t="shared" si="12"/>
        <v>0</v>
      </c>
      <c r="P194" s="16">
        <f t="shared" si="13"/>
        <v>0</v>
      </c>
      <c r="Q194" s="16">
        <f t="shared" si="14"/>
        <v>0</v>
      </c>
    </row>
    <row r="195" spans="1:17" x14ac:dyDescent="0.25">
      <c r="A195" s="1" t="s">
        <v>2863</v>
      </c>
      <c r="B195" s="2">
        <v>42810</v>
      </c>
      <c r="C195" s="20" t="s">
        <v>299</v>
      </c>
      <c r="D195" s="19"/>
      <c r="F195" s="3">
        <v>27</v>
      </c>
      <c r="G195" s="20" t="s">
        <v>299</v>
      </c>
      <c r="H195" s="18" t="s">
        <v>84</v>
      </c>
      <c r="I195" s="1" t="s">
        <v>85</v>
      </c>
      <c r="J195" s="1" t="s">
        <v>2864</v>
      </c>
      <c r="K195" s="16"/>
      <c r="L195" s="18" t="s">
        <v>2865</v>
      </c>
      <c r="M195" s="3">
        <f t="shared" ref="M195:M258" si="16">N194</f>
        <v>6800.46</v>
      </c>
      <c r="N195" s="3">
        <f t="shared" si="15"/>
        <v>6827.46</v>
      </c>
      <c r="O195" s="16">
        <f t="shared" ref="O195:O258" si="17">IF(ISBLANK(C195),1,0)</f>
        <v>0</v>
      </c>
      <c r="P195" s="16">
        <f t="shared" ref="P195:P258" si="18">IF(OR(AND(NOT(ISBLANK(D195)),ISBLANK(E195)),AND(ISBLANK(D195),NOT(ISBLANK(E195)))),1,0)</f>
        <v>0</v>
      </c>
      <c r="Q195" s="16">
        <f t="shared" ref="Q195:Q258" si="19">IF(OR(AND(NOT(ISBLANK(G195)),ISBLANK(F195)),AND(ISBLANK(G195),NOT(ISBLANK(F195)))),1,0)</f>
        <v>0</v>
      </c>
    </row>
    <row r="196" spans="1:17" x14ac:dyDescent="0.25">
      <c r="A196" s="1" t="s">
        <v>2866</v>
      </c>
      <c r="B196" s="2">
        <v>42810</v>
      </c>
      <c r="C196" s="20" t="s">
        <v>299</v>
      </c>
      <c r="D196" s="19"/>
      <c r="F196" s="3">
        <v>20</v>
      </c>
      <c r="G196" s="20" t="s">
        <v>299</v>
      </c>
      <c r="H196" s="18" t="s">
        <v>37</v>
      </c>
      <c r="I196" s="1" t="s">
        <v>38</v>
      </c>
      <c r="J196" s="1" t="s">
        <v>7</v>
      </c>
      <c r="K196" s="16" t="s">
        <v>39</v>
      </c>
      <c r="L196" s="18" t="s">
        <v>2867</v>
      </c>
      <c r="M196" s="3">
        <f t="shared" si="16"/>
        <v>6827.46</v>
      </c>
      <c r="N196" s="3">
        <f t="shared" si="15"/>
        <v>6847.46</v>
      </c>
      <c r="O196" s="16">
        <f t="shared" si="17"/>
        <v>0</v>
      </c>
      <c r="P196" s="16">
        <f t="shared" si="18"/>
        <v>0</v>
      </c>
      <c r="Q196" s="16">
        <f t="shared" si="19"/>
        <v>0</v>
      </c>
    </row>
    <row r="197" spans="1:17" x14ac:dyDescent="0.25">
      <c r="A197" s="1" t="s">
        <v>2868</v>
      </c>
      <c r="B197" s="2">
        <v>42810</v>
      </c>
      <c r="C197" s="19" t="s">
        <v>295</v>
      </c>
      <c r="D197" s="19" t="s">
        <v>300</v>
      </c>
      <c r="E197" s="3">
        <v>0.12</v>
      </c>
      <c r="H197" s="18" t="s">
        <v>367</v>
      </c>
      <c r="I197" s="1" t="s">
        <v>20</v>
      </c>
      <c r="J197" s="1" t="s">
        <v>21</v>
      </c>
      <c r="K197" s="18" t="s">
        <v>2869</v>
      </c>
      <c r="L197" s="1" t="s">
        <v>2869</v>
      </c>
      <c r="M197" s="3">
        <f t="shared" si="16"/>
        <v>6847.46</v>
      </c>
      <c r="N197" s="3">
        <f t="shared" si="15"/>
        <v>6847.34</v>
      </c>
      <c r="O197" s="16">
        <f t="shared" si="17"/>
        <v>0</v>
      </c>
      <c r="P197" s="16">
        <f t="shared" si="18"/>
        <v>0</v>
      </c>
      <c r="Q197" s="16">
        <f t="shared" si="19"/>
        <v>0</v>
      </c>
    </row>
    <row r="198" spans="1:17" x14ac:dyDescent="0.25">
      <c r="A198" s="18" t="s">
        <v>2859</v>
      </c>
      <c r="B198" s="2">
        <v>42811</v>
      </c>
      <c r="C198" s="20" t="s">
        <v>299</v>
      </c>
      <c r="D198" s="19"/>
      <c r="F198" s="3">
        <v>45</v>
      </c>
      <c r="G198" s="20" t="s">
        <v>299</v>
      </c>
      <c r="H198" s="18" t="s">
        <v>34</v>
      </c>
      <c r="I198" s="18" t="s">
        <v>35</v>
      </c>
      <c r="J198" s="18" t="s">
        <v>2860</v>
      </c>
      <c r="K198" s="18"/>
      <c r="L198" s="18" t="s">
        <v>2861</v>
      </c>
      <c r="M198" s="3">
        <f t="shared" si="16"/>
        <v>6847.34</v>
      </c>
      <c r="N198" s="3">
        <f t="shared" si="15"/>
        <v>6892.34</v>
      </c>
      <c r="O198" s="16">
        <f t="shared" si="17"/>
        <v>0</v>
      </c>
      <c r="P198" s="16">
        <f t="shared" si="18"/>
        <v>0</v>
      </c>
      <c r="Q198" s="16">
        <f t="shared" si="19"/>
        <v>0</v>
      </c>
    </row>
    <row r="199" spans="1:17" x14ac:dyDescent="0.25">
      <c r="A199" s="1" t="s">
        <v>2843</v>
      </c>
      <c r="B199" s="2">
        <v>42814</v>
      </c>
      <c r="C199" s="20" t="s">
        <v>299</v>
      </c>
      <c r="D199" s="19"/>
      <c r="F199" s="3">
        <v>35</v>
      </c>
      <c r="G199" s="20" t="s">
        <v>299</v>
      </c>
      <c r="H199" s="18" t="s">
        <v>63</v>
      </c>
      <c r="I199" s="1" t="s">
        <v>64</v>
      </c>
      <c r="J199" s="1" t="s">
        <v>2844</v>
      </c>
      <c r="K199" s="18"/>
      <c r="L199" s="1" t="s">
        <v>2845</v>
      </c>
      <c r="M199" s="3">
        <f t="shared" si="16"/>
        <v>6892.34</v>
      </c>
      <c r="N199" s="3">
        <f t="shared" si="15"/>
        <v>6927.34</v>
      </c>
      <c r="O199" s="16">
        <f t="shared" si="17"/>
        <v>0</v>
      </c>
      <c r="P199" s="16">
        <f t="shared" si="18"/>
        <v>0</v>
      </c>
      <c r="Q199" s="16">
        <f t="shared" si="19"/>
        <v>0</v>
      </c>
    </row>
    <row r="200" spans="1:17" x14ac:dyDescent="0.25">
      <c r="A200" s="1" t="s">
        <v>2846</v>
      </c>
      <c r="B200" s="2">
        <v>42814</v>
      </c>
      <c r="C200" s="20" t="s">
        <v>299</v>
      </c>
      <c r="D200" s="19"/>
      <c r="F200" s="3">
        <v>68</v>
      </c>
      <c r="G200" s="20" t="s">
        <v>299</v>
      </c>
      <c r="H200" s="18" t="s">
        <v>51</v>
      </c>
      <c r="I200" s="1" t="s">
        <v>52</v>
      </c>
      <c r="J200" s="1" t="s">
        <v>2847</v>
      </c>
      <c r="K200" s="18"/>
      <c r="L200" s="18" t="s">
        <v>2848</v>
      </c>
      <c r="M200" s="3">
        <f t="shared" si="16"/>
        <v>6927.34</v>
      </c>
      <c r="N200" s="3">
        <f t="shared" si="15"/>
        <v>6995.34</v>
      </c>
      <c r="O200" s="16">
        <f t="shared" si="17"/>
        <v>0</v>
      </c>
      <c r="P200" s="16">
        <f t="shared" si="18"/>
        <v>0</v>
      </c>
      <c r="Q200" s="16">
        <f t="shared" si="19"/>
        <v>0</v>
      </c>
    </row>
    <row r="201" spans="1:17" x14ac:dyDescent="0.25">
      <c r="A201" s="1" t="s">
        <v>2849</v>
      </c>
      <c r="B201" s="2">
        <v>42814</v>
      </c>
      <c r="C201" s="20" t="s">
        <v>299</v>
      </c>
      <c r="D201" s="19"/>
      <c r="F201" s="3">
        <v>27</v>
      </c>
      <c r="G201" s="20" t="s">
        <v>299</v>
      </c>
      <c r="H201" s="18" t="s">
        <v>82</v>
      </c>
      <c r="I201" s="1" t="s">
        <v>83</v>
      </c>
      <c r="J201" s="1" t="s">
        <v>7</v>
      </c>
      <c r="K201" s="18" t="s">
        <v>2850</v>
      </c>
      <c r="L201" s="1" t="s">
        <v>2850</v>
      </c>
      <c r="M201" s="3">
        <f t="shared" si="16"/>
        <v>6995.34</v>
      </c>
      <c r="N201" s="3">
        <f t="shared" si="15"/>
        <v>7022.34</v>
      </c>
      <c r="O201" s="16">
        <f t="shared" si="17"/>
        <v>0</v>
      </c>
      <c r="P201" s="16">
        <f t="shared" si="18"/>
        <v>0</v>
      </c>
      <c r="Q201" s="16">
        <f t="shared" si="19"/>
        <v>0</v>
      </c>
    </row>
    <row r="202" spans="1:17" x14ac:dyDescent="0.25">
      <c r="A202" s="1" t="s">
        <v>2851</v>
      </c>
      <c r="B202" s="2">
        <v>42814</v>
      </c>
      <c r="C202" s="20" t="s">
        <v>299</v>
      </c>
      <c r="D202" s="19"/>
      <c r="F202" s="3">
        <v>20</v>
      </c>
      <c r="G202" s="20" t="s">
        <v>299</v>
      </c>
      <c r="H202" s="18" t="s">
        <v>148</v>
      </c>
      <c r="I202" s="1" t="s">
        <v>149</v>
      </c>
      <c r="J202" s="1" t="s">
        <v>2852</v>
      </c>
      <c r="K202" s="16"/>
      <c r="L202" s="8" t="s">
        <v>2853</v>
      </c>
      <c r="M202" s="3">
        <f t="shared" si="16"/>
        <v>7022.34</v>
      </c>
      <c r="N202" s="3">
        <f t="shared" si="15"/>
        <v>7042.34</v>
      </c>
      <c r="O202" s="16">
        <f t="shared" si="17"/>
        <v>0</v>
      </c>
      <c r="P202" s="16">
        <f t="shared" si="18"/>
        <v>0</v>
      </c>
      <c r="Q202" s="16">
        <f t="shared" si="19"/>
        <v>0</v>
      </c>
    </row>
    <row r="203" spans="1:17" x14ac:dyDescent="0.25">
      <c r="A203" s="18" t="s">
        <v>2854</v>
      </c>
      <c r="B203" s="2">
        <v>42814</v>
      </c>
      <c r="C203" s="19" t="s">
        <v>295</v>
      </c>
      <c r="D203" s="19"/>
      <c r="F203" s="3">
        <v>5.04</v>
      </c>
      <c r="G203" s="20" t="s">
        <v>296</v>
      </c>
      <c r="H203" s="18" t="s">
        <v>136</v>
      </c>
      <c r="I203" s="18" t="s">
        <v>137</v>
      </c>
      <c r="J203" s="18" t="s">
        <v>7</v>
      </c>
      <c r="K203" s="18" t="s">
        <v>2855</v>
      </c>
      <c r="L203" s="18" t="s">
        <v>2856</v>
      </c>
      <c r="M203" s="3">
        <f t="shared" si="16"/>
        <v>7042.34</v>
      </c>
      <c r="N203" s="3">
        <f t="shared" si="15"/>
        <v>7047.38</v>
      </c>
      <c r="O203" s="16">
        <f t="shared" si="17"/>
        <v>0</v>
      </c>
      <c r="P203" s="16">
        <f t="shared" si="18"/>
        <v>0</v>
      </c>
      <c r="Q203" s="16">
        <f t="shared" si="19"/>
        <v>0</v>
      </c>
    </row>
    <row r="204" spans="1:17" x14ac:dyDescent="0.25">
      <c r="A204" s="1" t="s">
        <v>2857</v>
      </c>
      <c r="B204" s="2">
        <v>42814</v>
      </c>
      <c r="C204" s="19" t="s">
        <v>295</v>
      </c>
      <c r="D204" s="19" t="s">
        <v>300</v>
      </c>
      <c r="E204" s="3">
        <v>0.24</v>
      </c>
      <c r="H204" s="18" t="s">
        <v>367</v>
      </c>
      <c r="I204" s="1" t="s">
        <v>20</v>
      </c>
      <c r="J204" s="1" t="s">
        <v>21</v>
      </c>
      <c r="K204" s="18" t="s">
        <v>2858</v>
      </c>
      <c r="L204" s="18" t="s">
        <v>2858</v>
      </c>
      <c r="M204" s="3">
        <f t="shared" si="16"/>
        <v>7047.38</v>
      </c>
      <c r="N204" s="3">
        <f t="shared" si="15"/>
        <v>7047.14</v>
      </c>
      <c r="O204" s="16">
        <f t="shared" si="17"/>
        <v>0</v>
      </c>
      <c r="P204" s="16">
        <f t="shared" si="18"/>
        <v>0</v>
      </c>
      <c r="Q204" s="16">
        <f t="shared" si="19"/>
        <v>0</v>
      </c>
    </row>
    <row r="205" spans="1:17" x14ac:dyDescent="0.25">
      <c r="A205" s="1" t="s">
        <v>2834</v>
      </c>
      <c r="B205" s="2">
        <v>42815</v>
      </c>
      <c r="C205" s="20" t="s">
        <v>299</v>
      </c>
      <c r="D205" s="19"/>
      <c r="F205" s="3">
        <v>27</v>
      </c>
      <c r="G205" s="20" t="s">
        <v>299</v>
      </c>
      <c r="H205" s="18" t="s">
        <v>54</v>
      </c>
      <c r="I205" s="1" t="s">
        <v>55</v>
      </c>
      <c r="J205" s="1" t="s">
        <v>2835</v>
      </c>
      <c r="K205" s="18"/>
      <c r="L205" s="18" t="s">
        <v>2836</v>
      </c>
      <c r="M205" s="3">
        <f t="shared" si="16"/>
        <v>7047.14</v>
      </c>
      <c r="N205" s="3">
        <f t="shared" si="15"/>
        <v>7074.14</v>
      </c>
      <c r="O205" s="16">
        <f t="shared" si="17"/>
        <v>0</v>
      </c>
      <c r="P205" s="16">
        <f t="shared" si="18"/>
        <v>0</v>
      </c>
      <c r="Q205" s="16">
        <f t="shared" si="19"/>
        <v>0</v>
      </c>
    </row>
    <row r="206" spans="1:17" x14ac:dyDescent="0.25">
      <c r="A206" s="1" t="s">
        <v>2837</v>
      </c>
      <c r="B206" s="2">
        <v>42815</v>
      </c>
      <c r="C206" s="19" t="s">
        <v>299</v>
      </c>
      <c r="D206" s="19" t="s">
        <v>301</v>
      </c>
      <c r="E206" s="3">
        <v>100</v>
      </c>
      <c r="H206" s="18" t="s">
        <v>2444</v>
      </c>
      <c r="I206" s="1" t="s">
        <v>2445</v>
      </c>
      <c r="J206" s="1" t="s">
        <v>2838</v>
      </c>
      <c r="K206" s="1" t="s">
        <v>2839</v>
      </c>
      <c r="L206" s="1" t="s">
        <v>2840</v>
      </c>
      <c r="M206" s="3">
        <f t="shared" si="16"/>
        <v>7074.14</v>
      </c>
      <c r="N206" s="3">
        <f t="shared" si="15"/>
        <v>6974.14</v>
      </c>
      <c r="O206" s="16">
        <f t="shared" si="17"/>
        <v>0</v>
      </c>
      <c r="P206" s="16">
        <f t="shared" si="18"/>
        <v>0</v>
      </c>
      <c r="Q206" s="16">
        <f t="shared" si="19"/>
        <v>0</v>
      </c>
    </row>
    <row r="207" spans="1:17" x14ac:dyDescent="0.25">
      <c r="A207" s="1" t="s">
        <v>2841</v>
      </c>
      <c r="B207" s="2">
        <v>42815</v>
      </c>
      <c r="C207" s="19" t="s">
        <v>295</v>
      </c>
      <c r="D207" s="19" t="s">
        <v>300</v>
      </c>
      <c r="E207" s="3">
        <v>1</v>
      </c>
      <c r="H207" s="18" t="s">
        <v>367</v>
      </c>
      <c r="I207" s="1" t="s">
        <v>20</v>
      </c>
      <c r="J207" s="1" t="s">
        <v>21</v>
      </c>
      <c r="K207" s="18" t="s">
        <v>2842</v>
      </c>
      <c r="L207" s="18" t="s">
        <v>2842</v>
      </c>
      <c r="M207" s="3">
        <f t="shared" si="16"/>
        <v>6974.14</v>
      </c>
      <c r="N207" s="3">
        <f t="shared" si="15"/>
        <v>6973.14</v>
      </c>
      <c r="O207" s="16">
        <f t="shared" si="17"/>
        <v>0</v>
      </c>
      <c r="P207" s="16">
        <f t="shared" si="18"/>
        <v>0</v>
      </c>
      <c r="Q207" s="16">
        <f t="shared" si="19"/>
        <v>0</v>
      </c>
    </row>
    <row r="208" spans="1:17" x14ac:dyDescent="0.25">
      <c r="A208" s="1" t="s">
        <v>2823</v>
      </c>
      <c r="B208" s="2">
        <v>42816</v>
      </c>
      <c r="C208" s="20" t="s">
        <v>299</v>
      </c>
      <c r="D208" s="19"/>
      <c r="F208" s="3">
        <v>35</v>
      </c>
      <c r="G208" s="20" t="s">
        <v>299</v>
      </c>
      <c r="H208" s="18" t="s">
        <v>65</v>
      </c>
      <c r="I208" s="1" t="s">
        <v>66</v>
      </c>
      <c r="J208" s="1" t="s">
        <v>7</v>
      </c>
      <c r="K208" s="18" t="s">
        <v>1694</v>
      </c>
      <c r="L208" s="18" t="s">
        <v>2824</v>
      </c>
      <c r="M208" s="3">
        <f t="shared" si="16"/>
        <v>6973.14</v>
      </c>
      <c r="N208" s="3">
        <f t="shared" si="15"/>
        <v>7008.14</v>
      </c>
      <c r="O208" s="16">
        <f t="shared" si="17"/>
        <v>0</v>
      </c>
      <c r="P208" s="16">
        <f t="shared" si="18"/>
        <v>0</v>
      </c>
      <c r="Q208" s="16">
        <f t="shared" si="19"/>
        <v>0</v>
      </c>
    </row>
    <row r="209" spans="1:17" x14ac:dyDescent="0.25">
      <c r="A209" s="1" t="s">
        <v>2825</v>
      </c>
      <c r="B209" s="2">
        <v>42816</v>
      </c>
      <c r="C209" s="19" t="s">
        <v>299</v>
      </c>
      <c r="D209" s="19" t="s">
        <v>305</v>
      </c>
      <c r="E209" s="3">
        <v>312</v>
      </c>
      <c r="H209" s="18" t="s">
        <v>71</v>
      </c>
      <c r="I209" s="1" t="s">
        <v>72</v>
      </c>
      <c r="J209" s="1" t="s">
        <v>2826</v>
      </c>
      <c r="K209" s="18" t="s">
        <v>2827</v>
      </c>
      <c r="L209" s="1" t="s">
        <v>2828</v>
      </c>
      <c r="M209" s="3">
        <f t="shared" si="16"/>
        <v>7008.14</v>
      </c>
      <c r="N209" s="3">
        <f t="shared" si="15"/>
        <v>6696.14</v>
      </c>
      <c r="O209" s="16">
        <f t="shared" si="17"/>
        <v>0</v>
      </c>
      <c r="P209" s="16">
        <f t="shared" si="18"/>
        <v>0</v>
      </c>
      <c r="Q209" s="16">
        <f t="shared" si="19"/>
        <v>0</v>
      </c>
    </row>
    <row r="210" spans="1:17" x14ac:dyDescent="0.25">
      <c r="A210" s="1" t="s">
        <v>2829</v>
      </c>
      <c r="B210" s="2">
        <v>42816</v>
      </c>
      <c r="C210" s="19" t="s">
        <v>299</v>
      </c>
      <c r="D210" s="19" t="s">
        <v>301</v>
      </c>
      <c r="E210" s="3">
        <v>227.47</v>
      </c>
      <c r="H210" s="18" t="s">
        <v>32</v>
      </c>
      <c r="I210" s="1" t="s">
        <v>33</v>
      </c>
      <c r="J210" s="1" t="s">
        <v>2830</v>
      </c>
      <c r="K210" s="18" t="s">
        <v>2831</v>
      </c>
      <c r="L210" s="18" t="s">
        <v>2828</v>
      </c>
      <c r="M210" s="3">
        <f t="shared" si="16"/>
        <v>6696.14</v>
      </c>
      <c r="N210" s="3">
        <f t="shared" si="15"/>
        <v>6468.67</v>
      </c>
      <c r="O210" s="16">
        <f t="shared" si="17"/>
        <v>0</v>
      </c>
      <c r="P210" s="16">
        <f t="shared" si="18"/>
        <v>0</v>
      </c>
      <c r="Q210" s="16">
        <f t="shared" si="19"/>
        <v>0</v>
      </c>
    </row>
    <row r="211" spans="1:17" x14ac:dyDescent="0.25">
      <c r="A211" s="1" t="s">
        <v>2832</v>
      </c>
      <c r="B211" s="2">
        <v>42816</v>
      </c>
      <c r="C211" s="19" t="s">
        <v>295</v>
      </c>
      <c r="D211" s="19" t="s">
        <v>300</v>
      </c>
      <c r="E211" s="3">
        <v>2.12</v>
      </c>
      <c r="H211" s="18" t="s">
        <v>367</v>
      </c>
      <c r="I211" s="1" t="s">
        <v>20</v>
      </c>
      <c r="J211" s="1" t="s">
        <v>21</v>
      </c>
      <c r="K211" s="16" t="s">
        <v>2833</v>
      </c>
      <c r="L211" s="1" t="s">
        <v>2833</v>
      </c>
      <c r="M211" s="3">
        <f t="shared" si="16"/>
        <v>6468.67</v>
      </c>
      <c r="N211" s="3">
        <f t="shared" si="15"/>
        <v>6466.55</v>
      </c>
      <c r="O211" s="16">
        <f t="shared" si="17"/>
        <v>0</v>
      </c>
      <c r="P211" s="16">
        <f t="shared" si="18"/>
        <v>0</v>
      </c>
      <c r="Q211" s="16">
        <f t="shared" si="19"/>
        <v>0</v>
      </c>
    </row>
    <row r="212" spans="1:17" x14ac:dyDescent="0.25">
      <c r="A212" s="1" t="s">
        <v>2817</v>
      </c>
      <c r="B212" s="2">
        <v>42817</v>
      </c>
      <c r="C212" s="20" t="s">
        <v>299</v>
      </c>
      <c r="D212" s="19"/>
      <c r="F212" s="3">
        <v>27</v>
      </c>
      <c r="G212" s="20" t="s">
        <v>299</v>
      </c>
      <c r="H212" s="18" t="s">
        <v>109</v>
      </c>
      <c r="I212" s="1" t="s">
        <v>110</v>
      </c>
      <c r="J212" s="1" t="s">
        <v>111</v>
      </c>
      <c r="K212" s="1"/>
      <c r="L212" s="1" t="s">
        <v>2818</v>
      </c>
      <c r="M212" s="3">
        <f t="shared" si="16"/>
        <v>6466.55</v>
      </c>
      <c r="N212" s="3">
        <f t="shared" si="15"/>
        <v>6493.55</v>
      </c>
      <c r="O212" s="16">
        <f t="shared" si="17"/>
        <v>0</v>
      </c>
      <c r="P212" s="16">
        <f t="shared" si="18"/>
        <v>0</v>
      </c>
      <c r="Q212" s="16">
        <f t="shared" si="19"/>
        <v>0</v>
      </c>
    </row>
    <row r="213" spans="1:17" x14ac:dyDescent="0.25">
      <c r="A213" s="18" t="s">
        <v>2819</v>
      </c>
      <c r="B213" s="2">
        <v>42817</v>
      </c>
      <c r="C213" s="20" t="s">
        <v>299</v>
      </c>
      <c r="D213" s="19"/>
      <c r="F213" s="3">
        <v>20</v>
      </c>
      <c r="G213" s="20" t="s">
        <v>299</v>
      </c>
      <c r="H213" s="18" t="s">
        <v>153</v>
      </c>
      <c r="I213" s="18" t="s">
        <v>1543</v>
      </c>
      <c r="J213" s="18" t="s">
        <v>7</v>
      </c>
      <c r="K213" s="18" t="s">
        <v>39</v>
      </c>
      <c r="L213" s="18" t="s">
        <v>2820</v>
      </c>
      <c r="M213" s="3">
        <f t="shared" si="16"/>
        <v>6493.55</v>
      </c>
      <c r="N213" s="3">
        <f t="shared" si="15"/>
        <v>6513.55</v>
      </c>
      <c r="O213" s="16">
        <f t="shared" si="17"/>
        <v>0</v>
      </c>
      <c r="P213" s="16">
        <f t="shared" si="18"/>
        <v>0</v>
      </c>
      <c r="Q213" s="16">
        <f t="shared" si="19"/>
        <v>0</v>
      </c>
    </row>
    <row r="214" spans="1:17" x14ac:dyDescent="0.25">
      <c r="A214" s="1" t="s">
        <v>2821</v>
      </c>
      <c r="B214" s="2">
        <v>42817</v>
      </c>
      <c r="C214" s="19" t="s">
        <v>295</v>
      </c>
      <c r="D214" s="19" t="s">
        <v>300</v>
      </c>
      <c r="E214" s="3">
        <v>0.12</v>
      </c>
      <c r="H214" s="18" t="s">
        <v>367</v>
      </c>
      <c r="I214" s="1" t="s">
        <v>20</v>
      </c>
      <c r="J214" s="1" t="s">
        <v>21</v>
      </c>
      <c r="K214" s="18" t="s">
        <v>2822</v>
      </c>
      <c r="L214" s="1" t="s">
        <v>2822</v>
      </c>
      <c r="M214" s="3">
        <f t="shared" si="16"/>
        <v>6513.55</v>
      </c>
      <c r="N214" s="3">
        <f t="shared" si="15"/>
        <v>6513.43</v>
      </c>
      <c r="O214" s="16">
        <f t="shared" si="17"/>
        <v>0</v>
      </c>
      <c r="P214" s="16">
        <f t="shared" si="18"/>
        <v>0</v>
      </c>
      <c r="Q214" s="16">
        <f t="shared" si="19"/>
        <v>0</v>
      </c>
    </row>
    <row r="215" spans="1:17" x14ac:dyDescent="0.25">
      <c r="A215" s="1" t="s">
        <v>2810</v>
      </c>
      <c r="B215" s="2">
        <v>42821</v>
      </c>
      <c r="C215" s="20" t="s">
        <v>299</v>
      </c>
      <c r="D215" s="19"/>
      <c r="F215" s="3">
        <v>27</v>
      </c>
      <c r="G215" s="20" t="s">
        <v>299</v>
      </c>
      <c r="H215" s="18" t="s">
        <v>5</v>
      </c>
      <c r="I215" s="18" t="s">
        <v>6</v>
      </c>
      <c r="J215" s="1" t="s">
        <v>7</v>
      </c>
      <c r="K215" s="18" t="s">
        <v>2811</v>
      </c>
      <c r="L215" s="1" t="s">
        <v>2812</v>
      </c>
      <c r="M215" s="3">
        <f t="shared" si="16"/>
        <v>6513.43</v>
      </c>
      <c r="N215" s="3">
        <f t="shared" si="15"/>
        <v>6540.43</v>
      </c>
      <c r="O215" s="16">
        <f t="shared" si="17"/>
        <v>0</v>
      </c>
      <c r="P215" s="16">
        <f t="shared" si="18"/>
        <v>0</v>
      </c>
      <c r="Q215" s="16">
        <f t="shared" si="19"/>
        <v>0</v>
      </c>
    </row>
    <row r="216" spans="1:17" x14ac:dyDescent="0.25">
      <c r="A216" s="1" t="s">
        <v>2813</v>
      </c>
      <c r="B216" s="2">
        <v>42821</v>
      </c>
      <c r="C216" s="20" t="s">
        <v>299</v>
      </c>
      <c r="D216" s="19"/>
      <c r="F216" s="3">
        <v>50</v>
      </c>
      <c r="G216" s="20" t="s">
        <v>299</v>
      </c>
      <c r="H216" s="18" t="s">
        <v>131</v>
      </c>
      <c r="I216" s="18" t="s">
        <v>132</v>
      </c>
      <c r="J216" s="1" t="s">
        <v>7</v>
      </c>
      <c r="K216" s="18" t="s">
        <v>50</v>
      </c>
      <c r="L216" s="1" t="s">
        <v>2814</v>
      </c>
      <c r="M216" s="3">
        <f t="shared" si="16"/>
        <v>6540.43</v>
      </c>
      <c r="N216" s="3">
        <f t="shared" si="15"/>
        <v>6590.43</v>
      </c>
      <c r="O216" s="16">
        <f t="shared" si="17"/>
        <v>0</v>
      </c>
      <c r="P216" s="16">
        <f t="shared" si="18"/>
        <v>0</v>
      </c>
      <c r="Q216" s="16">
        <f t="shared" si="19"/>
        <v>0</v>
      </c>
    </row>
    <row r="217" spans="1:17" x14ac:dyDescent="0.25">
      <c r="A217" s="1" t="s">
        <v>2815</v>
      </c>
      <c r="B217" s="2">
        <v>42821</v>
      </c>
      <c r="C217" s="19" t="s">
        <v>295</v>
      </c>
      <c r="D217" s="19" t="s">
        <v>300</v>
      </c>
      <c r="E217" s="3">
        <v>0.24</v>
      </c>
      <c r="H217" s="18" t="s">
        <v>367</v>
      </c>
      <c r="I217" s="1" t="s">
        <v>20</v>
      </c>
      <c r="J217" s="1" t="s">
        <v>21</v>
      </c>
      <c r="K217" s="18" t="s">
        <v>2816</v>
      </c>
      <c r="L217" s="18" t="s">
        <v>2816</v>
      </c>
      <c r="M217" s="3">
        <f t="shared" si="16"/>
        <v>6590.43</v>
      </c>
      <c r="N217" s="3">
        <f t="shared" si="15"/>
        <v>6590.1900000000005</v>
      </c>
      <c r="O217" s="16">
        <f t="shared" si="17"/>
        <v>0</v>
      </c>
      <c r="P217" s="16">
        <f t="shared" si="18"/>
        <v>0</v>
      </c>
      <c r="Q217" s="16">
        <f t="shared" si="19"/>
        <v>0</v>
      </c>
    </row>
    <row r="218" spans="1:17" x14ac:dyDescent="0.25">
      <c r="A218" s="1" t="s">
        <v>2804</v>
      </c>
      <c r="B218" s="2">
        <v>42822</v>
      </c>
      <c r="C218" s="19" t="s">
        <v>304</v>
      </c>
      <c r="D218" s="19" t="s">
        <v>303</v>
      </c>
      <c r="E218" s="3">
        <v>174.96</v>
      </c>
      <c r="H218" s="18" t="s">
        <v>255</v>
      </c>
      <c r="I218" s="18" t="s">
        <v>274</v>
      </c>
      <c r="J218" s="1" t="s">
        <v>2748</v>
      </c>
      <c r="K218" s="18" t="s">
        <v>2805</v>
      </c>
      <c r="L218" s="1" t="s">
        <v>2750</v>
      </c>
      <c r="M218" s="3">
        <f t="shared" si="16"/>
        <v>6590.1900000000005</v>
      </c>
      <c r="N218" s="3">
        <f t="shared" si="15"/>
        <v>6415.2300000000005</v>
      </c>
      <c r="O218" s="16">
        <f t="shared" si="17"/>
        <v>0</v>
      </c>
      <c r="P218" s="16">
        <f t="shared" si="18"/>
        <v>0</v>
      </c>
      <c r="Q218" s="16">
        <f t="shared" si="19"/>
        <v>0</v>
      </c>
    </row>
    <row r="219" spans="1:17" x14ac:dyDescent="0.25">
      <c r="A219" s="1" t="s">
        <v>2806</v>
      </c>
      <c r="B219" s="2">
        <v>42822</v>
      </c>
      <c r="C219" s="19" t="s">
        <v>304</v>
      </c>
      <c r="D219" s="19" t="s">
        <v>303</v>
      </c>
      <c r="E219" s="3">
        <v>240.45</v>
      </c>
      <c r="H219" s="18" t="s">
        <v>268</v>
      </c>
      <c r="I219" s="1" t="s">
        <v>269</v>
      </c>
      <c r="J219" s="1" t="s">
        <v>2748</v>
      </c>
      <c r="K219" s="1" t="s">
        <v>2807</v>
      </c>
      <c r="L219" s="1" t="s">
        <v>2750</v>
      </c>
      <c r="M219" s="3">
        <f t="shared" si="16"/>
        <v>6415.2300000000005</v>
      </c>
      <c r="N219" s="3">
        <f t="shared" si="15"/>
        <v>6174.7800000000007</v>
      </c>
      <c r="O219" s="16">
        <f t="shared" si="17"/>
        <v>0</v>
      </c>
      <c r="P219" s="16">
        <f t="shared" si="18"/>
        <v>0</v>
      </c>
      <c r="Q219" s="16">
        <f t="shared" si="19"/>
        <v>0</v>
      </c>
    </row>
    <row r="220" spans="1:17" x14ac:dyDescent="0.25">
      <c r="A220" s="1" t="s">
        <v>2808</v>
      </c>
      <c r="B220" s="2">
        <v>42822</v>
      </c>
      <c r="C220" s="19" t="s">
        <v>304</v>
      </c>
      <c r="D220" s="19" t="s">
        <v>303</v>
      </c>
      <c r="E220" s="3">
        <v>64.17</v>
      </c>
      <c r="H220" s="18" t="s">
        <v>272</v>
      </c>
      <c r="I220" s="1" t="s">
        <v>273</v>
      </c>
      <c r="J220" s="1" t="s">
        <v>2748</v>
      </c>
      <c r="K220" s="18" t="s">
        <v>2809</v>
      </c>
      <c r="L220" s="1" t="s">
        <v>2750</v>
      </c>
      <c r="M220" s="3">
        <f t="shared" si="16"/>
        <v>6174.7800000000007</v>
      </c>
      <c r="N220" s="3">
        <f t="shared" si="15"/>
        <v>6110.6100000000006</v>
      </c>
      <c r="O220" s="16">
        <f t="shared" si="17"/>
        <v>0</v>
      </c>
      <c r="P220" s="16">
        <f t="shared" si="18"/>
        <v>0</v>
      </c>
      <c r="Q220" s="16">
        <f t="shared" si="19"/>
        <v>0</v>
      </c>
    </row>
    <row r="221" spans="1:17" x14ac:dyDescent="0.25">
      <c r="A221" s="18" t="s">
        <v>2745</v>
      </c>
      <c r="B221" s="2">
        <v>42822</v>
      </c>
      <c r="C221" s="19" t="s">
        <v>304</v>
      </c>
      <c r="D221" s="19" t="s">
        <v>303</v>
      </c>
      <c r="E221" s="3">
        <v>42.78</v>
      </c>
      <c r="H221" s="18" t="s">
        <v>2746</v>
      </c>
      <c r="I221" s="18" t="s">
        <v>2747</v>
      </c>
      <c r="J221" s="18" t="s">
        <v>2748</v>
      </c>
      <c r="K221" s="16" t="s">
        <v>2749</v>
      </c>
      <c r="L221" s="18" t="s">
        <v>2750</v>
      </c>
      <c r="M221" s="3">
        <f t="shared" si="16"/>
        <v>6110.6100000000006</v>
      </c>
      <c r="N221" s="3">
        <f t="shared" si="15"/>
        <v>6067.8300000000008</v>
      </c>
      <c r="O221" s="16">
        <f t="shared" si="17"/>
        <v>0</v>
      </c>
      <c r="P221" s="16">
        <f t="shared" si="18"/>
        <v>0</v>
      </c>
      <c r="Q221" s="16">
        <f t="shared" si="19"/>
        <v>0</v>
      </c>
    </row>
    <row r="222" spans="1:17" x14ac:dyDescent="0.25">
      <c r="A222" s="1" t="s">
        <v>2751</v>
      </c>
      <c r="B222" s="2">
        <v>42822</v>
      </c>
      <c r="C222" s="19" t="s">
        <v>304</v>
      </c>
      <c r="D222" s="19" t="s">
        <v>303</v>
      </c>
      <c r="E222" s="3">
        <v>50.99</v>
      </c>
      <c r="H222" s="18" t="s">
        <v>270</v>
      </c>
      <c r="I222" s="1" t="s">
        <v>271</v>
      </c>
      <c r="J222" s="1" t="s">
        <v>2748</v>
      </c>
      <c r="K222" s="18" t="s">
        <v>2752</v>
      </c>
      <c r="L222" s="1" t="s">
        <v>2750</v>
      </c>
      <c r="M222" s="3">
        <f t="shared" si="16"/>
        <v>6067.8300000000008</v>
      </c>
      <c r="N222" s="3">
        <f t="shared" si="15"/>
        <v>6016.8400000000011</v>
      </c>
      <c r="O222" s="16">
        <f t="shared" si="17"/>
        <v>0</v>
      </c>
      <c r="P222" s="16">
        <f t="shared" si="18"/>
        <v>0</v>
      </c>
      <c r="Q222" s="16">
        <f t="shared" si="19"/>
        <v>0</v>
      </c>
    </row>
    <row r="223" spans="1:17" x14ac:dyDescent="0.25">
      <c r="A223" s="1" t="s">
        <v>2753</v>
      </c>
      <c r="B223" s="2">
        <v>42822</v>
      </c>
      <c r="C223" s="19" t="s">
        <v>304</v>
      </c>
      <c r="D223" s="19" t="s">
        <v>301</v>
      </c>
      <c r="E223" s="3">
        <v>29.83</v>
      </c>
      <c r="H223" s="18" t="s">
        <v>268</v>
      </c>
      <c r="I223" s="1" t="s">
        <v>269</v>
      </c>
      <c r="J223" s="1" t="s">
        <v>2754</v>
      </c>
      <c r="K223" s="16" t="s">
        <v>2755</v>
      </c>
      <c r="L223" s="1" t="s">
        <v>2750</v>
      </c>
      <c r="M223" s="3">
        <f t="shared" si="16"/>
        <v>6016.8400000000011</v>
      </c>
      <c r="N223" s="3">
        <f t="shared" si="15"/>
        <v>5987.0100000000011</v>
      </c>
      <c r="O223" s="16">
        <f t="shared" si="17"/>
        <v>0</v>
      </c>
      <c r="P223" s="16">
        <f t="shared" si="18"/>
        <v>0</v>
      </c>
      <c r="Q223" s="16">
        <f t="shared" si="19"/>
        <v>0</v>
      </c>
    </row>
    <row r="224" spans="1:17" x14ac:dyDescent="0.25">
      <c r="A224" s="18" t="s">
        <v>2756</v>
      </c>
      <c r="B224" s="2">
        <v>42822</v>
      </c>
      <c r="C224" s="19" t="s">
        <v>289</v>
      </c>
      <c r="D224" s="19" t="s">
        <v>301</v>
      </c>
      <c r="E224" s="3">
        <v>58.77</v>
      </c>
      <c r="H224" s="18" t="s">
        <v>69</v>
      </c>
      <c r="I224" s="18" t="s">
        <v>70</v>
      </c>
      <c r="J224" s="18" t="s">
        <v>2757</v>
      </c>
      <c r="K224" s="18" t="s">
        <v>2758</v>
      </c>
      <c r="L224" s="18" t="s">
        <v>2759</v>
      </c>
      <c r="M224" s="3">
        <f t="shared" si="16"/>
        <v>5987.0100000000011</v>
      </c>
      <c r="N224" s="3">
        <f t="shared" si="15"/>
        <v>5928.2400000000007</v>
      </c>
      <c r="O224" s="16">
        <f t="shared" si="17"/>
        <v>0</v>
      </c>
      <c r="P224" s="16">
        <f t="shared" si="18"/>
        <v>0</v>
      </c>
      <c r="Q224" s="16">
        <f t="shared" si="19"/>
        <v>0</v>
      </c>
    </row>
    <row r="225" spans="1:17" x14ac:dyDescent="0.25">
      <c r="A225" s="1" t="s">
        <v>2760</v>
      </c>
      <c r="B225" s="2">
        <v>42822</v>
      </c>
      <c r="C225" s="19" t="s">
        <v>295</v>
      </c>
      <c r="D225" s="19" t="s">
        <v>300</v>
      </c>
      <c r="E225" s="3">
        <v>103.7</v>
      </c>
      <c r="H225" s="18" t="s">
        <v>67</v>
      </c>
      <c r="I225" s="1" t="s">
        <v>68</v>
      </c>
      <c r="J225" s="1" t="s">
        <v>2761</v>
      </c>
      <c r="K225" s="18" t="s">
        <v>2762</v>
      </c>
      <c r="L225" s="18" t="s">
        <v>2763</v>
      </c>
      <c r="M225" s="3">
        <f t="shared" si="16"/>
        <v>5928.2400000000007</v>
      </c>
      <c r="N225" s="3">
        <f t="shared" si="15"/>
        <v>5824.5400000000009</v>
      </c>
      <c r="O225" s="16">
        <f t="shared" si="17"/>
        <v>0</v>
      </c>
      <c r="P225" s="16">
        <f t="shared" si="18"/>
        <v>0</v>
      </c>
      <c r="Q225" s="16">
        <f t="shared" si="19"/>
        <v>0</v>
      </c>
    </row>
    <row r="226" spans="1:17" x14ac:dyDescent="0.25">
      <c r="A226" s="1" t="s">
        <v>2764</v>
      </c>
      <c r="B226" s="2">
        <v>42822</v>
      </c>
      <c r="C226" s="19" t="s">
        <v>295</v>
      </c>
      <c r="D226" s="19" t="s">
        <v>300</v>
      </c>
      <c r="E226" s="3">
        <v>103.7</v>
      </c>
      <c r="H226" s="18" t="s">
        <v>67</v>
      </c>
      <c r="I226" s="1" t="s">
        <v>68</v>
      </c>
      <c r="J226" s="1" t="s">
        <v>2765</v>
      </c>
      <c r="K226" s="18" t="s">
        <v>2766</v>
      </c>
      <c r="L226" s="1" t="s">
        <v>1222</v>
      </c>
      <c r="M226" s="3">
        <f t="shared" si="16"/>
        <v>5824.5400000000009</v>
      </c>
      <c r="N226" s="3">
        <f t="shared" si="15"/>
        <v>5720.8400000000011</v>
      </c>
      <c r="O226" s="16">
        <f t="shared" si="17"/>
        <v>0</v>
      </c>
      <c r="P226" s="16">
        <f t="shared" si="18"/>
        <v>0</v>
      </c>
      <c r="Q226" s="16">
        <f t="shared" si="19"/>
        <v>0</v>
      </c>
    </row>
    <row r="227" spans="1:17" x14ac:dyDescent="0.25">
      <c r="A227" s="1" t="s">
        <v>2767</v>
      </c>
      <c r="B227" s="2">
        <v>42822</v>
      </c>
      <c r="C227" s="19" t="s">
        <v>297</v>
      </c>
      <c r="D227" s="19" t="s">
        <v>302</v>
      </c>
      <c r="E227" s="3">
        <v>72</v>
      </c>
      <c r="H227" s="18" t="s">
        <v>30</v>
      </c>
      <c r="I227" s="18" t="s">
        <v>31</v>
      </c>
      <c r="J227" s="1" t="s">
        <v>2768</v>
      </c>
      <c r="K227" s="16" t="s">
        <v>2769</v>
      </c>
      <c r="L227" s="1" t="s">
        <v>2770</v>
      </c>
      <c r="M227" s="3">
        <f t="shared" si="16"/>
        <v>5720.8400000000011</v>
      </c>
      <c r="N227" s="3">
        <f t="shared" si="15"/>
        <v>5648.8400000000011</v>
      </c>
      <c r="O227" s="16">
        <f t="shared" si="17"/>
        <v>0</v>
      </c>
      <c r="P227" s="16">
        <f t="shared" si="18"/>
        <v>0</v>
      </c>
      <c r="Q227" s="16">
        <f t="shared" si="19"/>
        <v>0</v>
      </c>
    </row>
    <row r="228" spans="1:17" x14ac:dyDescent="0.25">
      <c r="A228" s="1" t="s">
        <v>2771</v>
      </c>
      <c r="B228" s="2">
        <v>42822</v>
      </c>
      <c r="C228" s="19" t="s">
        <v>292</v>
      </c>
      <c r="D228" s="19" t="s">
        <v>301</v>
      </c>
      <c r="E228" s="3">
        <v>92.72</v>
      </c>
      <c r="H228" s="18" t="s">
        <v>2772</v>
      </c>
      <c r="I228" s="1" t="s">
        <v>2773</v>
      </c>
      <c r="J228" s="1" t="s">
        <v>2774</v>
      </c>
      <c r="K228" s="16" t="s">
        <v>2775</v>
      </c>
      <c r="L228" s="1" t="s">
        <v>2750</v>
      </c>
      <c r="M228" s="3">
        <f t="shared" si="16"/>
        <v>5648.8400000000011</v>
      </c>
      <c r="N228" s="20">
        <f t="shared" si="15"/>
        <v>5556.1200000000008</v>
      </c>
      <c r="O228" s="16">
        <f t="shared" si="17"/>
        <v>0</v>
      </c>
      <c r="P228" s="16">
        <f t="shared" si="18"/>
        <v>0</v>
      </c>
      <c r="Q228" s="16">
        <f t="shared" si="19"/>
        <v>0</v>
      </c>
    </row>
    <row r="229" spans="1:17" x14ac:dyDescent="0.25">
      <c r="A229" s="1" t="s">
        <v>2776</v>
      </c>
      <c r="B229" s="2">
        <v>42822</v>
      </c>
      <c r="C229" s="19" t="s">
        <v>295</v>
      </c>
      <c r="D229" s="19" t="s">
        <v>301</v>
      </c>
      <c r="E229" s="3">
        <v>94.91</v>
      </c>
      <c r="H229" s="18" t="s">
        <v>24</v>
      </c>
      <c r="I229" s="1" t="s">
        <v>25</v>
      </c>
      <c r="J229" s="1" t="s">
        <v>2777</v>
      </c>
      <c r="K229" s="16" t="s">
        <v>2778</v>
      </c>
      <c r="L229" s="1" t="s">
        <v>2779</v>
      </c>
      <c r="M229" s="3">
        <f t="shared" si="16"/>
        <v>5556.1200000000008</v>
      </c>
      <c r="N229" s="3">
        <f t="shared" si="15"/>
        <v>5461.2100000000009</v>
      </c>
      <c r="O229" s="16">
        <f t="shared" si="17"/>
        <v>0</v>
      </c>
      <c r="P229" s="16">
        <f t="shared" si="18"/>
        <v>0</v>
      </c>
      <c r="Q229" s="16">
        <f t="shared" si="19"/>
        <v>0</v>
      </c>
    </row>
    <row r="230" spans="1:17" x14ac:dyDescent="0.25">
      <c r="A230" s="1" t="s">
        <v>2780</v>
      </c>
      <c r="B230" s="2">
        <v>42822</v>
      </c>
      <c r="C230" s="19" t="s">
        <v>292</v>
      </c>
      <c r="D230" s="19" t="s">
        <v>301</v>
      </c>
      <c r="E230" s="3">
        <v>24.78</v>
      </c>
      <c r="H230" s="18" t="s">
        <v>193</v>
      </c>
      <c r="I230" s="1" t="s">
        <v>194</v>
      </c>
      <c r="J230" s="1" t="s">
        <v>2781</v>
      </c>
      <c r="K230" s="18" t="s">
        <v>2782</v>
      </c>
      <c r="L230" s="16" t="s">
        <v>2783</v>
      </c>
      <c r="M230" s="3">
        <f t="shared" si="16"/>
        <v>5461.2100000000009</v>
      </c>
      <c r="N230" s="3">
        <f t="shared" si="15"/>
        <v>5436.4300000000012</v>
      </c>
      <c r="O230" s="16">
        <f t="shared" si="17"/>
        <v>0</v>
      </c>
      <c r="P230" s="16">
        <f t="shared" si="18"/>
        <v>0</v>
      </c>
      <c r="Q230" s="16">
        <f t="shared" si="19"/>
        <v>0</v>
      </c>
    </row>
    <row r="231" spans="1:17" x14ac:dyDescent="0.25">
      <c r="A231" s="1" t="s">
        <v>2784</v>
      </c>
      <c r="B231" s="2">
        <v>42822</v>
      </c>
      <c r="C231" s="19" t="s">
        <v>292</v>
      </c>
      <c r="D231" s="19" t="s">
        <v>301</v>
      </c>
      <c r="E231" s="3">
        <v>180.68</v>
      </c>
      <c r="H231" s="18" t="s">
        <v>28</v>
      </c>
      <c r="I231" s="18" t="s">
        <v>29</v>
      </c>
      <c r="J231" s="1" t="s">
        <v>2785</v>
      </c>
      <c r="K231" s="8" t="s">
        <v>2786</v>
      </c>
      <c r="L231" s="1" t="s">
        <v>2787</v>
      </c>
      <c r="M231" s="3">
        <f t="shared" si="16"/>
        <v>5436.4300000000012</v>
      </c>
      <c r="N231" s="3">
        <f t="shared" si="15"/>
        <v>5255.7500000000009</v>
      </c>
      <c r="O231" s="16">
        <f t="shared" si="17"/>
        <v>0</v>
      </c>
      <c r="P231" s="16">
        <f t="shared" si="18"/>
        <v>0</v>
      </c>
      <c r="Q231" s="16">
        <f t="shared" si="19"/>
        <v>0</v>
      </c>
    </row>
    <row r="232" spans="1:17" x14ac:dyDescent="0.25">
      <c r="A232" s="1" t="s">
        <v>2788</v>
      </c>
      <c r="B232" s="2">
        <v>42822</v>
      </c>
      <c r="C232" s="19" t="s">
        <v>295</v>
      </c>
      <c r="D232" s="19" t="s">
        <v>300</v>
      </c>
      <c r="E232" s="3">
        <v>26.28</v>
      </c>
      <c r="H232" s="18" t="s">
        <v>26</v>
      </c>
      <c r="I232" s="1" t="s">
        <v>27</v>
      </c>
      <c r="J232" s="1" t="s">
        <v>2789</v>
      </c>
      <c r="K232" s="18" t="s">
        <v>2790</v>
      </c>
      <c r="L232" s="1" t="s">
        <v>2791</v>
      </c>
      <c r="M232" s="3">
        <f t="shared" si="16"/>
        <v>5255.7500000000009</v>
      </c>
      <c r="N232" s="3">
        <f t="shared" si="15"/>
        <v>5229.4700000000012</v>
      </c>
      <c r="O232" s="16">
        <f t="shared" si="17"/>
        <v>0</v>
      </c>
      <c r="P232" s="16">
        <f t="shared" si="18"/>
        <v>0</v>
      </c>
      <c r="Q232" s="16">
        <f t="shared" si="19"/>
        <v>0</v>
      </c>
    </row>
    <row r="233" spans="1:17" x14ac:dyDescent="0.25">
      <c r="A233" s="1" t="s">
        <v>2792</v>
      </c>
      <c r="B233" s="2">
        <v>42822</v>
      </c>
      <c r="C233" s="19" t="s">
        <v>297</v>
      </c>
      <c r="D233" s="19" t="s">
        <v>303</v>
      </c>
      <c r="E233" s="3">
        <v>77.7</v>
      </c>
      <c r="H233" s="18" t="s">
        <v>206</v>
      </c>
      <c r="I233" s="1" t="s">
        <v>207</v>
      </c>
      <c r="J233" s="1" t="s">
        <v>2793</v>
      </c>
      <c r="K233" s="18" t="s">
        <v>2794</v>
      </c>
      <c r="L233" s="1" t="s">
        <v>2750</v>
      </c>
      <c r="M233" s="3">
        <f t="shared" si="16"/>
        <v>5229.4700000000012</v>
      </c>
      <c r="N233" s="3">
        <f t="shared" si="15"/>
        <v>5151.7700000000013</v>
      </c>
      <c r="O233" s="16">
        <f t="shared" si="17"/>
        <v>0</v>
      </c>
      <c r="P233" s="16">
        <f t="shared" si="18"/>
        <v>0</v>
      </c>
      <c r="Q233" s="16">
        <f t="shared" si="19"/>
        <v>0</v>
      </c>
    </row>
    <row r="234" spans="1:17" x14ac:dyDescent="0.25">
      <c r="A234" s="1" t="s">
        <v>2795</v>
      </c>
      <c r="B234" s="2">
        <v>42822</v>
      </c>
      <c r="C234" s="19" t="s">
        <v>299</v>
      </c>
      <c r="D234" s="19" t="s">
        <v>302</v>
      </c>
      <c r="E234" s="3">
        <v>120</v>
      </c>
      <c r="H234" s="18" t="s">
        <v>30</v>
      </c>
      <c r="I234" s="1" t="s">
        <v>31</v>
      </c>
      <c r="J234" s="1" t="s">
        <v>2796</v>
      </c>
      <c r="K234" s="18" t="s">
        <v>2797</v>
      </c>
      <c r="L234" s="1" t="s">
        <v>2798</v>
      </c>
      <c r="M234" s="3">
        <f t="shared" si="16"/>
        <v>5151.7700000000013</v>
      </c>
      <c r="N234" s="3">
        <f t="shared" si="15"/>
        <v>5031.7700000000013</v>
      </c>
      <c r="O234" s="16">
        <f t="shared" si="17"/>
        <v>0</v>
      </c>
      <c r="P234" s="16">
        <f t="shared" si="18"/>
        <v>0</v>
      </c>
      <c r="Q234" s="16">
        <f t="shared" si="19"/>
        <v>0</v>
      </c>
    </row>
    <row r="235" spans="1:17" x14ac:dyDescent="0.25">
      <c r="A235" s="1" t="s">
        <v>2799</v>
      </c>
      <c r="B235" s="2">
        <v>42822</v>
      </c>
      <c r="C235" s="19" t="s">
        <v>299</v>
      </c>
      <c r="D235" s="19" t="s">
        <v>301</v>
      </c>
      <c r="E235" s="3">
        <v>65</v>
      </c>
      <c r="H235" s="18" t="s">
        <v>30</v>
      </c>
      <c r="I235" s="1" t="s">
        <v>31</v>
      </c>
      <c r="J235" s="1" t="s">
        <v>2800</v>
      </c>
      <c r="K235" s="18" t="s">
        <v>2801</v>
      </c>
      <c r="L235" s="18" t="s">
        <v>258</v>
      </c>
      <c r="M235" s="3">
        <f t="shared" si="16"/>
        <v>5031.7700000000013</v>
      </c>
      <c r="N235" s="3">
        <f t="shared" si="15"/>
        <v>4966.7700000000013</v>
      </c>
      <c r="O235" s="16">
        <f t="shared" si="17"/>
        <v>0</v>
      </c>
      <c r="P235" s="16">
        <f t="shared" si="18"/>
        <v>0</v>
      </c>
      <c r="Q235" s="16">
        <f t="shared" si="19"/>
        <v>0</v>
      </c>
    </row>
    <row r="236" spans="1:17" x14ac:dyDescent="0.25">
      <c r="A236" s="18" t="s">
        <v>2802</v>
      </c>
      <c r="B236" s="2">
        <v>42822</v>
      </c>
      <c r="C236" s="19" t="s">
        <v>295</v>
      </c>
      <c r="D236" s="19" t="s">
        <v>300</v>
      </c>
      <c r="E236" s="3">
        <v>12.69</v>
      </c>
      <c r="H236" s="18" t="s">
        <v>367</v>
      </c>
      <c r="I236" s="18" t="s">
        <v>20</v>
      </c>
      <c r="J236" s="18" t="s">
        <v>21</v>
      </c>
      <c r="K236" s="18" t="s">
        <v>2803</v>
      </c>
      <c r="L236" s="18" t="s">
        <v>2803</v>
      </c>
      <c r="M236" s="3">
        <f t="shared" si="16"/>
        <v>4966.7700000000013</v>
      </c>
      <c r="N236" s="3">
        <f t="shared" si="15"/>
        <v>4954.0800000000017</v>
      </c>
      <c r="O236" s="16">
        <f t="shared" si="17"/>
        <v>0</v>
      </c>
      <c r="P236" s="16">
        <f t="shared" si="18"/>
        <v>0</v>
      </c>
      <c r="Q236" s="16">
        <f t="shared" si="19"/>
        <v>0</v>
      </c>
    </row>
    <row r="237" spans="1:17" x14ac:dyDescent="0.25">
      <c r="A237" s="1" t="s">
        <v>2736</v>
      </c>
      <c r="B237" s="2">
        <v>42823</v>
      </c>
      <c r="C237" s="19" t="s">
        <v>298</v>
      </c>
      <c r="D237" s="19" t="s">
        <v>303</v>
      </c>
      <c r="E237" s="3">
        <v>391</v>
      </c>
      <c r="H237" s="18" t="s">
        <v>116</v>
      </c>
      <c r="I237" s="1" t="s">
        <v>117</v>
      </c>
      <c r="J237" s="1" t="s">
        <v>2737</v>
      </c>
      <c r="K237" s="18" t="s">
        <v>2738</v>
      </c>
      <c r="L237" s="1" t="s">
        <v>2739</v>
      </c>
      <c r="M237" s="3">
        <f t="shared" si="16"/>
        <v>4954.0800000000017</v>
      </c>
      <c r="N237" s="3">
        <f t="shared" si="15"/>
        <v>4563.0800000000017</v>
      </c>
      <c r="O237" s="16">
        <f t="shared" si="17"/>
        <v>0</v>
      </c>
      <c r="P237" s="16">
        <f t="shared" si="18"/>
        <v>0</v>
      </c>
      <c r="Q237" s="16">
        <f t="shared" si="19"/>
        <v>0</v>
      </c>
    </row>
    <row r="238" spans="1:17" x14ac:dyDescent="0.25">
      <c r="A238" s="1" t="s">
        <v>2740</v>
      </c>
      <c r="B238" s="2">
        <v>42823</v>
      </c>
      <c r="C238" s="20" t="s">
        <v>289</v>
      </c>
      <c r="D238" s="19"/>
      <c r="F238" s="3">
        <v>460.33</v>
      </c>
      <c r="G238" s="20" t="s">
        <v>289</v>
      </c>
      <c r="H238" s="18" t="s">
        <v>189</v>
      </c>
      <c r="I238" s="1" t="s">
        <v>190</v>
      </c>
      <c r="J238" s="1" t="s">
        <v>2741</v>
      </c>
      <c r="K238" s="18"/>
      <c r="L238" s="1" t="s">
        <v>2742</v>
      </c>
      <c r="M238" s="3">
        <f t="shared" si="16"/>
        <v>4563.0800000000017</v>
      </c>
      <c r="N238" s="3">
        <f t="shared" si="15"/>
        <v>5023.4100000000017</v>
      </c>
      <c r="O238" s="16">
        <f t="shared" si="17"/>
        <v>0</v>
      </c>
      <c r="P238" s="16">
        <f t="shared" si="18"/>
        <v>0</v>
      </c>
      <c r="Q238" s="16">
        <f t="shared" si="19"/>
        <v>0</v>
      </c>
    </row>
    <row r="239" spans="1:17" x14ac:dyDescent="0.25">
      <c r="A239" s="18" t="s">
        <v>2743</v>
      </c>
      <c r="B239" s="2">
        <v>42823</v>
      </c>
      <c r="C239" s="19" t="s">
        <v>295</v>
      </c>
      <c r="D239" s="19" t="s">
        <v>300</v>
      </c>
      <c r="E239" s="3">
        <v>0.41</v>
      </c>
      <c r="H239" s="18" t="s">
        <v>367</v>
      </c>
      <c r="I239" s="18" t="s">
        <v>20</v>
      </c>
      <c r="J239" s="18" t="s">
        <v>21</v>
      </c>
      <c r="K239" s="16" t="s">
        <v>2744</v>
      </c>
      <c r="L239" s="18" t="s">
        <v>2744</v>
      </c>
      <c r="M239" s="3">
        <f t="shared" si="16"/>
        <v>5023.4100000000017</v>
      </c>
      <c r="N239" s="3">
        <f t="shared" si="15"/>
        <v>5023.0000000000018</v>
      </c>
      <c r="O239" s="16">
        <f t="shared" si="17"/>
        <v>0</v>
      </c>
      <c r="P239" s="16">
        <f t="shared" si="18"/>
        <v>0</v>
      </c>
      <c r="Q239" s="16">
        <f t="shared" si="19"/>
        <v>0</v>
      </c>
    </row>
    <row r="240" spans="1:17" x14ac:dyDescent="0.25">
      <c r="A240" s="1" t="s">
        <v>2726</v>
      </c>
      <c r="B240" s="2">
        <v>42824</v>
      </c>
      <c r="C240" s="19" t="s">
        <v>299</v>
      </c>
      <c r="D240" s="19" t="s">
        <v>301</v>
      </c>
      <c r="E240" s="3">
        <v>140</v>
      </c>
      <c r="H240" s="18" t="s">
        <v>2727</v>
      </c>
      <c r="I240" s="1" t="s">
        <v>254</v>
      </c>
      <c r="J240" s="1" t="s">
        <v>2728</v>
      </c>
      <c r="K240" s="18" t="s">
        <v>2729</v>
      </c>
      <c r="L240" s="1" t="s">
        <v>2730</v>
      </c>
      <c r="M240" s="3">
        <f t="shared" si="16"/>
        <v>5023.0000000000018</v>
      </c>
      <c r="N240" s="3">
        <f t="shared" si="15"/>
        <v>4883.0000000000018</v>
      </c>
      <c r="O240" s="16">
        <f t="shared" si="17"/>
        <v>0</v>
      </c>
      <c r="P240" s="16">
        <f t="shared" si="18"/>
        <v>0</v>
      </c>
      <c r="Q240" s="16">
        <f t="shared" si="19"/>
        <v>0</v>
      </c>
    </row>
    <row r="241" spans="1:17" x14ac:dyDescent="0.25">
      <c r="A241" s="1" t="s">
        <v>2731</v>
      </c>
      <c r="B241" s="2">
        <v>42824</v>
      </c>
      <c r="C241" s="19" t="s">
        <v>295</v>
      </c>
      <c r="D241" s="19"/>
      <c r="F241" s="3">
        <v>400</v>
      </c>
      <c r="G241" s="20" t="s">
        <v>3363</v>
      </c>
      <c r="H241" s="18" t="s">
        <v>112</v>
      </c>
      <c r="I241" s="1" t="s">
        <v>113</v>
      </c>
      <c r="J241" s="1" t="s">
        <v>7</v>
      </c>
      <c r="K241" s="18" t="s">
        <v>2732</v>
      </c>
      <c r="L241" s="1" t="s">
        <v>2733</v>
      </c>
      <c r="M241" s="3">
        <f t="shared" si="16"/>
        <v>4883.0000000000018</v>
      </c>
      <c r="N241" s="3">
        <f t="shared" si="15"/>
        <v>5283.0000000000018</v>
      </c>
      <c r="O241" s="16">
        <f t="shared" si="17"/>
        <v>0</v>
      </c>
      <c r="P241" s="16">
        <f t="shared" si="18"/>
        <v>0</v>
      </c>
      <c r="Q241" s="16">
        <f t="shared" si="19"/>
        <v>0</v>
      </c>
    </row>
    <row r="242" spans="1:17" x14ac:dyDescent="0.25">
      <c r="A242" s="1" t="s">
        <v>2734</v>
      </c>
      <c r="B242" s="2">
        <v>42824</v>
      </c>
      <c r="C242" s="19" t="s">
        <v>295</v>
      </c>
      <c r="D242" s="19" t="s">
        <v>300</v>
      </c>
      <c r="E242" s="3">
        <v>1.1200000000000001</v>
      </c>
      <c r="H242" s="18" t="s">
        <v>367</v>
      </c>
      <c r="I242" s="1" t="s">
        <v>20</v>
      </c>
      <c r="J242" s="1" t="s">
        <v>21</v>
      </c>
      <c r="K242" s="18" t="s">
        <v>2735</v>
      </c>
      <c r="L242" s="18" t="s">
        <v>2735</v>
      </c>
      <c r="M242" s="3">
        <f t="shared" si="16"/>
        <v>5283.0000000000018</v>
      </c>
      <c r="N242" s="3">
        <f t="shared" si="15"/>
        <v>5281.8800000000019</v>
      </c>
      <c r="O242" s="16">
        <f t="shared" si="17"/>
        <v>0</v>
      </c>
      <c r="P242" s="16">
        <f t="shared" si="18"/>
        <v>0</v>
      </c>
      <c r="Q242" s="16">
        <f t="shared" si="19"/>
        <v>0</v>
      </c>
    </row>
    <row r="243" spans="1:17" x14ac:dyDescent="0.25">
      <c r="A243" s="1" t="s">
        <v>2723</v>
      </c>
      <c r="B243" s="2">
        <v>42825</v>
      </c>
      <c r="C243" s="19" t="s">
        <v>295</v>
      </c>
      <c r="D243" s="19" t="s">
        <v>300</v>
      </c>
      <c r="E243" s="3">
        <v>5</v>
      </c>
      <c r="H243" s="18" t="s">
        <v>344</v>
      </c>
      <c r="I243" s="1" t="s">
        <v>15</v>
      </c>
      <c r="J243" s="1" t="s">
        <v>16</v>
      </c>
      <c r="K243" s="18" t="s">
        <v>17</v>
      </c>
      <c r="L243" s="18" t="s">
        <v>17</v>
      </c>
      <c r="M243" s="3">
        <f t="shared" si="16"/>
        <v>5281.8800000000019</v>
      </c>
      <c r="N243" s="3">
        <f t="shared" si="15"/>
        <v>5276.8800000000019</v>
      </c>
      <c r="O243" s="16">
        <f t="shared" si="17"/>
        <v>0</v>
      </c>
      <c r="P243" s="16">
        <f t="shared" si="18"/>
        <v>0</v>
      </c>
      <c r="Q243" s="16">
        <f t="shared" si="19"/>
        <v>0</v>
      </c>
    </row>
    <row r="244" spans="1:17" x14ac:dyDescent="0.25">
      <c r="A244" s="1" t="s">
        <v>2724</v>
      </c>
      <c r="B244" s="2">
        <v>42825</v>
      </c>
      <c r="C244" s="19" t="s">
        <v>295</v>
      </c>
      <c r="D244" s="19" t="s">
        <v>300</v>
      </c>
      <c r="E244" s="3">
        <v>6.8</v>
      </c>
      <c r="H244" s="18" t="s">
        <v>344</v>
      </c>
      <c r="I244" s="1" t="s">
        <v>15</v>
      </c>
      <c r="J244" s="1" t="s">
        <v>18</v>
      </c>
      <c r="K244" s="18" t="s">
        <v>17</v>
      </c>
      <c r="L244" s="1" t="s">
        <v>17</v>
      </c>
      <c r="M244" s="3">
        <f t="shared" si="16"/>
        <v>5276.8800000000019</v>
      </c>
      <c r="N244" s="3">
        <f t="shared" si="15"/>
        <v>5270.0800000000017</v>
      </c>
      <c r="O244" s="16">
        <f t="shared" si="17"/>
        <v>0</v>
      </c>
      <c r="P244" s="16">
        <f t="shared" si="18"/>
        <v>0</v>
      </c>
      <c r="Q244" s="16">
        <f t="shared" si="19"/>
        <v>0</v>
      </c>
    </row>
    <row r="245" spans="1:17" x14ac:dyDescent="0.25">
      <c r="A245" s="1" t="s">
        <v>2725</v>
      </c>
      <c r="B245" s="2">
        <v>42826</v>
      </c>
      <c r="C245" s="19" t="s">
        <v>295</v>
      </c>
      <c r="D245" s="19"/>
      <c r="F245" s="3">
        <v>0.03</v>
      </c>
      <c r="G245" s="20" t="s">
        <v>300</v>
      </c>
      <c r="H245" s="18" t="s">
        <v>344</v>
      </c>
      <c r="I245" s="1" t="s">
        <v>15</v>
      </c>
      <c r="J245" s="1" t="s">
        <v>19</v>
      </c>
      <c r="K245" s="18" t="s">
        <v>17</v>
      </c>
      <c r="L245" s="18" t="s">
        <v>17</v>
      </c>
      <c r="M245" s="3">
        <f t="shared" si="16"/>
        <v>5270.0800000000017</v>
      </c>
      <c r="N245" s="3">
        <f t="shared" si="15"/>
        <v>5270.1100000000015</v>
      </c>
      <c r="O245" s="16">
        <f t="shared" si="17"/>
        <v>0</v>
      </c>
      <c r="P245" s="16">
        <f t="shared" si="18"/>
        <v>0</v>
      </c>
      <c r="Q245" s="16">
        <f t="shared" si="19"/>
        <v>0</v>
      </c>
    </row>
    <row r="246" spans="1:17" x14ac:dyDescent="0.25">
      <c r="A246" s="1" t="s">
        <v>2721</v>
      </c>
      <c r="B246" s="2">
        <v>42829</v>
      </c>
      <c r="C246" s="20" t="s">
        <v>299</v>
      </c>
      <c r="D246" s="19"/>
      <c r="F246" s="3">
        <v>27</v>
      </c>
      <c r="G246" s="20" t="s">
        <v>299</v>
      </c>
      <c r="H246" s="18" t="s">
        <v>1462</v>
      </c>
      <c r="I246" s="18" t="s">
        <v>1463</v>
      </c>
      <c r="J246" s="1" t="s">
        <v>824</v>
      </c>
      <c r="K246" s="18"/>
      <c r="L246" s="18" t="s">
        <v>2722</v>
      </c>
      <c r="M246" s="3">
        <f t="shared" si="16"/>
        <v>5270.1100000000015</v>
      </c>
      <c r="N246" s="3">
        <f t="shared" si="15"/>
        <v>5297.1100000000015</v>
      </c>
      <c r="O246" s="16">
        <f t="shared" si="17"/>
        <v>0</v>
      </c>
      <c r="P246" s="16">
        <f t="shared" si="18"/>
        <v>0</v>
      </c>
      <c r="Q246" s="16">
        <f t="shared" si="19"/>
        <v>0</v>
      </c>
    </row>
    <row r="247" spans="1:17" x14ac:dyDescent="0.25">
      <c r="A247" s="18" t="s">
        <v>2704</v>
      </c>
      <c r="B247" s="2">
        <v>42831</v>
      </c>
      <c r="C247" s="19" t="s">
        <v>292</v>
      </c>
      <c r="D247" s="19" t="s">
        <v>301</v>
      </c>
      <c r="E247" s="3">
        <v>197</v>
      </c>
      <c r="H247" s="18" t="s">
        <v>8</v>
      </c>
      <c r="I247" s="18" t="s">
        <v>9</v>
      </c>
      <c r="J247" s="18" t="s">
        <v>2705</v>
      </c>
      <c r="K247" s="16" t="s">
        <v>2706</v>
      </c>
      <c r="L247" s="18" t="s">
        <v>2707</v>
      </c>
      <c r="M247" s="3">
        <f t="shared" si="16"/>
        <v>5297.1100000000015</v>
      </c>
      <c r="N247" s="3">
        <f t="shared" si="15"/>
        <v>5100.1100000000015</v>
      </c>
      <c r="O247" s="16">
        <f t="shared" si="17"/>
        <v>0</v>
      </c>
      <c r="P247" s="16">
        <f t="shared" si="18"/>
        <v>0</v>
      </c>
      <c r="Q247" s="16">
        <f t="shared" si="19"/>
        <v>0</v>
      </c>
    </row>
    <row r="248" spans="1:17" x14ac:dyDescent="0.25">
      <c r="A248" s="18" t="s">
        <v>2708</v>
      </c>
      <c r="B248" s="2">
        <v>42831</v>
      </c>
      <c r="C248" s="19" t="s">
        <v>299</v>
      </c>
      <c r="D248" s="19" t="s">
        <v>301</v>
      </c>
      <c r="E248" s="3">
        <v>73.73</v>
      </c>
      <c r="H248" s="18" t="s">
        <v>2709</v>
      </c>
      <c r="I248" s="18" t="s">
        <v>2710</v>
      </c>
      <c r="J248" s="18" t="s">
        <v>2711</v>
      </c>
      <c r="K248" s="18" t="s">
        <v>2712</v>
      </c>
      <c r="L248" s="18" t="s">
        <v>2713</v>
      </c>
      <c r="M248" s="3">
        <f t="shared" si="16"/>
        <v>5100.1100000000015</v>
      </c>
      <c r="N248" s="3">
        <f t="shared" si="15"/>
        <v>5026.3800000000019</v>
      </c>
      <c r="O248" s="16">
        <f t="shared" si="17"/>
        <v>0</v>
      </c>
      <c r="P248" s="16">
        <f t="shared" si="18"/>
        <v>0</v>
      </c>
      <c r="Q248" s="16">
        <f t="shared" si="19"/>
        <v>0</v>
      </c>
    </row>
    <row r="249" spans="1:17" x14ac:dyDescent="0.25">
      <c r="A249" s="1" t="s">
        <v>2714</v>
      </c>
      <c r="B249" s="2">
        <v>42831</v>
      </c>
      <c r="C249" s="19" t="s">
        <v>292</v>
      </c>
      <c r="D249" s="19" t="s">
        <v>301</v>
      </c>
      <c r="E249" s="3">
        <v>50</v>
      </c>
      <c r="H249" s="18" t="s">
        <v>2715</v>
      </c>
      <c r="I249" s="1" t="s">
        <v>2716</v>
      </c>
      <c r="J249" s="1" t="s">
        <v>2717</v>
      </c>
      <c r="K249" s="18" t="s">
        <v>2718</v>
      </c>
      <c r="L249" s="1" t="s">
        <v>2707</v>
      </c>
      <c r="M249" s="3">
        <f t="shared" si="16"/>
        <v>5026.3800000000019</v>
      </c>
      <c r="N249" s="3">
        <f t="shared" si="15"/>
        <v>4976.3800000000019</v>
      </c>
      <c r="O249" s="16">
        <f t="shared" si="17"/>
        <v>0</v>
      </c>
      <c r="P249" s="16">
        <f t="shared" si="18"/>
        <v>0</v>
      </c>
      <c r="Q249" s="16">
        <f t="shared" si="19"/>
        <v>0</v>
      </c>
    </row>
    <row r="250" spans="1:17" x14ac:dyDescent="0.25">
      <c r="A250" s="1" t="s">
        <v>2719</v>
      </c>
      <c r="B250" s="2">
        <v>42831</v>
      </c>
      <c r="C250" s="19" t="s">
        <v>295</v>
      </c>
      <c r="D250" s="19" t="s">
        <v>300</v>
      </c>
      <c r="E250" s="3">
        <v>1.23</v>
      </c>
      <c r="H250" s="18" t="s">
        <v>367</v>
      </c>
      <c r="I250" s="1" t="s">
        <v>20</v>
      </c>
      <c r="J250" s="1" t="s">
        <v>21</v>
      </c>
      <c r="K250" s="1" t="s">
        <v>2720</v>
      </c>
      <c r="L250" s="1" t="s">
        <v>2720</v>
      </c>
      <c r="M250" s="3">
        <f t="shared" si="16"/>
        <v>4976.3800000000019</v>
      </c>
      <c r="N250" s="3">
        <f t="shared" si="15"/>
        <v>4975.1500000000024</v>
      </c>
      <c r="O250" s="16">
        <f t="shared" si="17"/>
        <v>0</v>
      </c>
      <c r="P250" s="16">
        <f t="shared" si="18"/>
        <v>0</v>
      </c>
      <c r="Q250" s="16">
        <f t="shared" si="19"/>
        <v>0</v>
      </c>
    </row>
    <row r="251" spans="1:17" x14ac:dyDescent="0.25">
      <c r="A251" s="1" t="s">
        <v>2700</v>
      </c>
      <c r="B251" s="2">
        <v>42832</v>
      </c>
      <c r="C251" s="20" t="s">
        <v>292</v>
      </c>
      <c r="D251" s="19"/>
      <c r="F251" s="3">
        <v>283</v>
      </c>
      <c r="G251" s="20" t="s">
        <v>292</v>
      </c>
      <c r="H251" s="18" t="s">
        <v>344</v>
      </c>
      <c r="I251" s="1"/>
      <c r="J251" s="1" t="s">
        <v>2701</v>
      </c>
      <c r="K251" s="18" t="s">
        <v>36</v>
      </c>
      <c r="L251" s="18" t="s">
        <v>2702</v>
      </c>
      <c r="M251" s="3">
        <f t="shared" si="16"/>
        <v>4975.1500000000024</v>
      </c>
      <c r="N251" s="3">
        <f t="shared" si="15"/>
        <v>5258.1500000000024</v>
      </c>
      <c r="O251" s="16">
        <f t="shared" si="17"/>
        <v>0</v>
      </c>
      <c r="P251" s="16">
        <f t="shared" si="18"/>
        <v>0</v>
      </c>
      <c r="Q251" s="16">
        <f t="shared" si="19"/>
        <v>0</v>
      </c>
    </row>
    <row r="252" spans="1:17" x14ac:dyDescent="0.25">
      <c r="A252" s="1" t="s">
        <v>2703</v>
      </c>
      <c r="B252" s="2">
        <v>42832</v>
      </c>
      <c r="C252" s="19" t="s">
        <v>295</v>
      </c>
      <c r="D252" s="19" t="s">
        <v>300</v>
      </c>
      <c r="E252" s="3">
        <v>2.2999999999999998</v>
      </c>
      <c r="H252" s="18" t="s">
        <v>367</v>
      </c>
      <c r="I252" s="1" t="s">
        <v>20</v>
      </c>
      <c r="J252" s="1" t="s">
        <v>21</v>
      </c>
      <c r="K252" s="16" t="s">
        <v>2702</v>
      </c>
      <c r="L252" s="18" t="s">
        <v>2702</v>
      </c>
      <c r="M252" s="3">
        <f t="shared" si="16"/>
        <v>5258.1500000000024</v>
      </c>
      <c r="N252" s="3">
        <f t="shared" si="15"/>
        <v>5255.8500000000022</v>
      </c>
      <c r="O252" s="16">
        <f t="shared" si="17"/>
        <v>0</v>
      </c>
      <c r="P252" s="16">
        <f t="shared" si="18"/>
        <v>0</v>
      </c>
      <c r="Q252" s="16">
        <f t="shared" si="19"/>
        <v>0</v>
      </c>
    </row>
    <row r="253" spans="1:17" x14ac:dyDescent="0.25">
      <c r="A253" s="1" t="s">
        <v>2699</v>
      </c>
      <c r="B253" s="2">
        <v>42835</v>
      </c>
      <c r="C253" s="19" t="s">
        <v>289</v>
      </c>
      <c r="D253" s="19" t="s">
        <v>308</v>
      </c>
      <c r="E253" s="3">
        <v>250</v>
      </c>
      <c r="H253" s="18" t="s">
        <v>344</v>
      </c>
      <c r="I253" s="1" t="s">
        <v>15</v>
      </c>
      <c r="J253" s="1" t="s">
        <v>108</v>
      </c>
      <c r="K253" s="18" t="s">
        <v>17</v>
      </c>
      <c r="L253" s="1" t="s">
        <v>93</v>
      </c>
      <c r="M253" s="3">
        <f t="shared" si="16"/>
        <v>5255.8500000000022</v>
      </c>
      <c r="N253" s="3">
        <f t="shared" si="15"/>
        <v>5005.8500000000022</v>
      </c>
      <c r="O253" s="16">
        <f t="shared" si="17"/>
        <v>0</v>
      </c>
      <c r="P253" s="16">
        <f t="shared" si="18"/>
        <v>0</v>
      </c>
      <c r="Q253" s="16">
        <f t="shared" si="19"/>
        <v>0</v>
      </c>
    </row>
    <row r="254" spans="1:17" x14ac:dyDescent="0.25">
      <c r="A254" s="1" t="s">
        <v>2696</v>
      </c>
      <c r="B254" s="2">
        <v>42836</v>
      </c>
      <c r="C254" s="20" t="s">
        <v>299</v>
      </c>
      <c r="D254" s="19"/>
      <c r="F254" s="3">
        <v>20</v>
      </c>
      <c r="G254" s="20" t="s">
        <v>299</v>
      </c>
      <c r="H254" s="18" t="s">
        <v>175</v>
      </c>
      <c r="I254" s="1" t="s">
        <v>176</v>
      </c>
      <c r="J254" s="1" t="s">
        <v>2697</v>
      </c>
      <c r="K254" s="18"/>
      <c r="L254" s="1" t="s">
        <v>2698</v>
      </c>
      <c r="M254" s="3">
        <f t="shared" si="16"/>
        <v>5005.8500000000022</v>
      </c>
      <c r="N254" s="3">
        <f t="shared" si="15"/>
        <v>5025.8500000000022</v>
      </c>
      <c r="O254" s="16">
        <f t="shared" si="17"/>
        <v>0</v>
      </c>
      <c r="P254" s="16">
        <f t="shared" si="18"/>
        <v>0</v>
      </c>
      <c r="Q254" s="16">
        <f t="shared" si="19"/>
        <v>0</v>
      </c>
    </row>
    <row r="255" spans="1:17" x14ac:dyDescent="0.25">
      <c r="A255" s="18" t="s">
        <v>2695</v>
      </c>
      <c r="B255" s="2">
        <v>42837</v>
      </c>
      <c r="C255" s="19" t="s">
        <v>289</v>
      </c>
      <c r="D255" s="19" t="s">
        <v>308</v>
      </c>
      <c r="E255" s="3">
        <v>32.909999999999997</v>
      </c>
      <c r="H255" s="18" t="s">
        <v>344</v>
      </c>
      <c r="I255" s="18" t="s">
        <v>15</v>
      </c>
      <c r="J255" s="18" t="s">
        <v>92</v>
      </c>
      <c r="K255" s="18" t="s">
        <v>17</v>
      </c>
      <c r="L255" s="18" t="s">
        <v>93</v>
      </c>
      <c r="M255" s="3">
        <f t="shared" si="16"/>
        <v>5025.8500000000022</v>
      </c>
      <c r="N255" s="3">
        <f t="shared" si="15"/>
        <v>4992.9400000000023</v>
      </c>
      <c r="O255" s="16">
        <f t="shared" si="17"/>
        <v>0</v>
      </c>
      <c r="P255" s="16">
        <f t="shared" si="18"/>
        <v>0</v>
      </c>
      <c r="Q255" s="16">
        <f t="shared" si="19"/>
        <v>0</v>
      </c>
    </row>
    <row r="256" spans="1:17" x14ac:dyDescent="0.25">
      <c r="A256" s="18" t="s">
        <v>2688</v>
      </c>
      <c r="B256" s="2">
        <v>42838</v>
      </c>
      <c r="C256" s="20" t="s">
        <v>299</v>
      </c>
      <c r="D256" s="19"/>
      <c r="F256" s="3">
        <v>60</v>
      </c>
      <c r="G256" s="20" t="s">
        <v>299</v>
      </c>
      <c r="H256" s="18" t="s">
        <v>48</v>
      </c>
      <c r="I256" s="18" t="s">
        <v>49</v>
      </c>
      <c r="J256" s="18" t="s">
        <v>7</v>
      </c>
      <c r="K256" s="18" t="s">
        <v>50</v>
      </c>
      <c r="L256" s="18" t="s">
        <v>2689</v>
      </c>
      <c r="M256" s="3">
        <f t="shared" si="16"/>
        <v>4992.9400000000023</v>
      </c>
      <c r="N256" s="3">
        <f t="shared" si="15"/>
        <v>5052.9400000000023</v>
      </c>
      <c r="O256" s="16">
        <f t="shared" si="17"/>
        <v>0</v>
      </c>
      <c r="P256" s="16">
        <f t="shared" si="18"/>
        <v>0</v>
      </c>
      <c r="Q256" s="16">
        <f t="shared" si="19"/>
        <v>0</v>
      </c>
    </row>
    <row r="257" spans="1:17" x14ac:dyDescent="0.25">
      <c r="A257" s="18" t="s">
        <v>2690</v>
      </c>
      <c r="B257" s="2">
        <v>42838</v>
      </c>
      <c r="C257" s="20" t="s">
        <v>299</v>
      </c>
      <c r="D257" s="19"/>
      <c r="F257" s="3">
        <v>50</v>
      </c>
      <c r="G257" s="20" t="s">
        <v>299</v>
      </c>
      <c r="H257" s="18" t="s">
        <v>43</v>
      </c>
      <c r="I257" s="18" t="s">
        <v>44</v>
      </c>
      <c r="J257" s="18" t="s">
        <v>2691</v>
      </c>
      <c r="K257" s="18" t="s">
        <v>45</v>
      </c>
      <c r="L257" s="18" t="s">
        <v>2692</v>
      </c>
      <c r="M257" s="3">
        <f t="shared" si="16"/>
        <v>5052.9400000000023</v>
      </c>
      <c r="N257" s="3">
        <f t="shared" si="15"/>
        <v>5102.9400000000023</v>
      </c>
      <c r="O257" s="16">
        <f t="shared" si="17"/>
        <v>0</v>
      </c>
      <c r="P257" s="16">
        <f t="shared" si="18"/>
        <v>0</v>
      </c>
      <c r="Q257" s="16">
        <f t="shared" si="19"/>
        <v>0</v>
      </c>
    </row>
    <row r="258" spans="1:17" x14ac:dyDescent="0.25">
      <c r="A258" s="18" t="s">
        <v>2693</v>
      </c>
      <c r="B258" s="2">
        <v>42838</v>
      </c>
      <c r="C258" s="19" t="s">
        <v>295</v>
      </c>
      <c r="D258" s="19" t="s">
        <v>300</v>
      </c>
      <c r="E258" s="3">
        <v>0.12</v>
      </c>
      <c r="H258" s="18" t="s">
        <v>367</v>
      </c>
      <c r="I258" s="18" t="s">
        <v>20</v>
      </c>
      <c r="J258" s="18" t="s">
        <v>21</v>
      </c>
      <c r="K258" s="18" t="s">
        <v>2694</v>
      </c>
      <c r="L258" s="18" t="s">
        <v>2694</v>
      </c>
      <c r="M258" s="3">
        <f t="shared" si="16"/>
        <v>5102.9400000000023</v>
      </c>
      <c r="N258" s="3">
        <f t="shared" ref="N258:N321" si="20">M258+F258-E258</f>
        <v>5102.8200000000024</v>
      </c>
      <c r="O258" s="16">
        <f t="shared" si="17"/>
        <v>0</v>
      </c>
      <c r="P258" s="16">
        <f t="shared" si="18"/>
        <v>0</v>
      </c>
      <c r="Q258" s="16">
        <f t="shared" si="19"/>
        <v>0</v>
      </c>
    </row>
    <row r="259" spans="1:17" x14ac:dyDescent="0.25">
      <c r="A259" s="18" t="s">
        <v>2677</v>
      </c>
      <c r="B259" s="2">
        <v>42839</v>
      </c>
      <c r="C259" s="19" t="s">
        <v>289</v>
      </c>
      <c r="D259" s="19" t="s">
        <v>301</v>
      </c>
      <c r="E259" s="3">
        <v>4.96</v>
      </c>
      <c r="H259" s="18" t="s">
        <v>168</v>
      </c>
      <c r="I259" s="18" t="s">
        <v>169</v>
      </c>
      <c r="J259" s="18" t="s">
        <v>2678</v>
      </c>
      <c r="K259" s="18" t="s">
        <v>2679</v>
      </c>
      <c r="L259" s="18" t="s">
        <v>2642</v>
      </c>
      <c r="M259" s="3">
        <f t="shared" ref="M259:M322" si="21">N258</f>
        <v>5102.8200000000024</v>
      </c>
      <c r="N259" s="3">
        <f t="shared" si="20"/>
        <v>5097.8600000000024</v>
      </c>
      <c r="O259" s="16">
        <f t="shared" ref="O259:O322" si="22">IF(ISBLANK(C259),1,0)</f>
        <v>0</v>
      </c>
      <c r="P259" s="16">
        <f t="shared" ref="P259:P322" si="23">IF(OR(AND(NOT(ISBLANK(D259)),ISBLANK(E259)),AND(ISBLANK(D259),NOT(ISBLANK(E259)))),1,0)</f>
        <v>0</v>
      </c>
      <c r="Q259" s="16">
        <f t="shared" ref="Q259:Q322" si="24">IF(OR(AND(NOT(ISBLANK(G259)),ISBLANK(F259)),AND(ISBLANK(G259),NOT(ISBLANK(F259)))),1,0)</f>
        <v>0</v>
      </c>
    </row>
    <row r="260" spans="1:17" x14ac:dyDescent="0.25">
      <c r="A260" s="1" t="s">
        <v>2680</v>
      </c>
      <c r="B260" s="2">
        <v>42839</v>
      </c>
      <c r="C260" s="19" t="s">
        <v>299</v>
      </c>
      <c r="D260" s="19" t="s">
        <v>305</v>
      </c>
      <c r="E260" s="3">
        <v>455.11</v>
      </c>
      <c r="H260" s="18" t="s">
        <v>56</v>
      </c>
      <c r="I260" s="1" t="s">
        <v>57</v>
      </c>
      <c r="J260" s="1" t="s">
        <v>2681</v>
      </c>
      <c r="K260" s="18" t="s">
        <v>2682</v>
      </c>
      <c r="L260" s="1" t="s">
        <v>2683</v>
      </c>
      <c r="M260" s="3">
        <f t="shared" si="21"/>
        <v>5097.8600000000024</v>
      </c>
      <c r="N260" s="3">
        <f t="shared" si="20"/>
        <v>4642.7500000000027</v>
      </c>
      <c r="O260" s="16">
        <f t="shared" si="22"/>
        <v>0</v>
      </c>
      <c r="P260" s="16">
        <f t="shared" si="23"/>
        <v>0</v>
      </c>
      <c r="Q260" s="16">
        <f t="shared" si="24"/>
        <v>0</v>
      </c>
    </row>
    <row r="261" spans="1:17" x14ac:dyDescent="0.25">
      <c r="A261" s="1" t="s">
        <v>2684</v>
      </c>
      <c r="B261" s="2">
        <v>42839</v>
      </c>
      <c r="C261" s="20" t="s">
        <v>299</v>
      </c>
      <c r="D261" s="19"/>
      <c r="F261" s="3">
        <v>35</v>
      </c>
      <c r="G261" s="20" t="s">
        <v>299</v>
      </c>
      <c r="H261" s="18" t="s">
        <v>124</v>
      </c>
      <c r="I261" s="1" t="s">
        <v>125</v>
      </c>
      <c r="J261" s="1" t="s">
        <v>126</v>
      </c>
      <c r="K261" s="18"/>
      <c r="L261" s="18" t="s">
        <v>2685</v>
      </c>
      <c r="M261" s="3">
        <f t="shared" si="21"/>
        <v>4642.7500000000027</v>
      </c>
      <c r="N261" s="3">
        <f t="shared" si="20"/>
        <v>4677.7500000000027</v>
      </c>
      <c r="O261" s="16">
        <f t="shared" si="22"/>
        <v>0</v>
      </c>
      <c r="P261" s="16">
        <f t="shared" si="23"/>
        <v>0</v>
      </c>
      <c r="Q261" s="16">
        <f t="shared" si="24"/>
        <v>0</v>
      </c>
    </row>
    <row r="262" spans="1:17" x14ac:dyDescent="0.25">
      <c r="A262" s="1" t="s">
        <v>2686</v>
      </c>
      <c r="B262" s="2">
        <v>42839</v>
      </c>
      <c r="C262" s="19" t="s">
        <v>295</v>
      </c>
      <c r="D262" s="19" t="s">
        <v>300</v>
      </c>
      <c r="E262" s="3">
        <v>0.82</v>
      </c>
      <c r="H262" s="18" t="s">
        <v>367</v>
      </c>
      <c r="I262" s="1" t="s">
        <v>20</v>
      </c>
      <c r="J262" s="1" t="s">
        <v>21</v>
      </c>
      <c r="K262" s="18" t="s">
        <v>2687</v>
      </c>
      <c r="L262" s="18" t="s">
        <v>2687</v>
      </c>
      <c r="M262" s="3">
        <f t="shared" si="21"/>
        <v>4677.7500000000027</v>
      </c>
      <c r="N262" s="3">
        <f t="shared" si="20"/>
        <v>4676.930000000003</v>
      </c>
      <c r="O262" s="16">
        <f t="shared" si="22"/>
        <v>0</v>
      </c>
      <c r="P262" s="16">
        <f t="shared" si="23"/>
        <v>0</v>
      </c>
      <c r="Q262" s="16">
        <f t="shared" si="24"/>
        <v>0</v>
      </c>
    </row>
    <row r="263" spans="1:17" x14ac:dyDescent="0.25">
      <c r="A263" s="1" t="s">
        <v>2639</v>
      </c>
      <c r="B263" s="2">
        <v>42843</v>
      </c>
      <c r="C263" s="19" t="s">
        <v>299</v>
      </c>
      <c r="D263" s="19" t="s">
        <v>301</v>
      </c>
      <c r="E263" s="3">
        <v>56</v>
      </c>
      <c r="H263" s="18" t="s">
        <v>32</v>
      </c>
      <c r="I263" s="1" t="s">
        <v>33</v>
      </c>
      <c r="J263" s="1" t="s">
        <v>2640</v>
      </c>
      <c r="K263" s="18" t="s">
        <v>2641</v>
      </c>
      <c r="L263" s="18" t="s">
        <v>2642</v>
      </c>
      <c r="M263" s="3">
        <f t="shared" si="21"/>
        <v>4676.930000000003</v>
      </c>
      <c r="N263" s="3">
        <f t="shared" si="20"/>
        <v>4620.930000000003</v>
      </c>
      <c r="O263" s="16">
        <f t="shared" si="22"/>
        <v>0</v>
      </c>
      <c r="P263" s="16">
        <f t="shared" si="23"/>
        <v>0</v>
      </c>
      <c r="Q263" s="16">
        <f t="shared" si="24"/>
        <v>0</v>
      </c>
    </row>
    <row r="264" spans="1:17" x14ac:dyDescent="0.25">
      <c r="A264" s="1" t="s">
        <v>2643</v>
      </c>
      <c r="B264" s="2">
        <v>42843</v>
      </c>
      <c r="C264" s="19" t="s">
        <v>299</v>
      </c>
      <c r="D264" s="19" t="s">
        <v>301</v>
      </c>
      <c r="E264" s="3">
        <v>370.4</v>
      </c>
      <c r="H264" s="18" t="s">
        <v>32</v>
      </c>
      <c r="I264" s="1" t="s">
        <v>33</v>
      </c>
      <c r="J264" s="1" t="s">
        <v>2644</v>
      </c>
      <c r="K264" s="18" t="s">
        <v>2645</v>
      </c>
      <c r="L264" s="1" t="s">
        <v>2642</v>
      </c>
      <c r="M264" s="3">
        <f t="shared" si="21"/>
        <v>4620.930000000003</v>
      </c>
      <c r="N264" s="3">
        <f t="shared" si="20"/>
        <v>4250.5300000000034</v>
      </c>
      <c r="O264" s="16">
        <f t="shared" si="22"/>
        <v>0</v>
      </c>
      <c r="P264" s="16">
        <f t="shared" si="23"/>
        <v>0</v>
      </c>
      <c r="Q264" s="16">
        <f t="shared" si="24"/>
        <v>0</v>
      </c>
    </row>
    <row r="265" spans="1:17" x14ac:dyDescent="0.25">
      <c r="A265" s="1" t="s">
        <v>2646</v>
      </c>
      <c r="B265" s="2">
        <v>42843</v>
      </c>
      <c r="C265" s="20" t="s">
        <v>299</v>
      </c>
      <c r="D265" s="19"/>
      <c r="F265" s="3">
        <v>45</v>
      </c>
      <c r="G265" s="20" t="s">
        <v>299</v>
      </c>
      <c r="H265" s="18" t="s">
        <v>133</v>
      </c>
      <c r="I265" s="18" t="s">
        <v>134</v>
      </c>
      <c r="J265" s="1" t="s">
        <v>2647</v>
      </c>
      <c r="K265" s="18"/>
      <c r="L265" s="18" t="s">
        <v>2648</v>
      </c>
      <c r="M265" s="3">
        <f t="shared" si="21"/>
        <v>4250.5300000000034</v>
      </c>
      <c r="N265" s="3">
        <f t="shared" si="20"/>
        <v>4295.5300000000034</v>
      </c>
      <c r="O265" s="16">
        <f t="shared" si="22"/>
        <v>0</v>
      </c>
      <c r="P265" s="16">
        <f t="shared" si="23"/>
        <v>0</v>
      </c>
      <c r="Q265" s="16">
        <f t="shared" si="24"/>
        <v>0</v>
      </c>
    </row>
    <row r="266" spans="1:17" x14ac:dyDescent="0.25">
      <c r="A266" s="1" t="s">
        <v>2649</v>
      </c>
      <c r="B266" s="2">
        <v>42843</v>
      </c>
      <c r="C266" s="20" t="s">
        <v>299</v>
      </c>
      <c r="D266" s="19"/>
      <c r="F266" s="3">
        <v>35</v>
      </c>
      <c r="G266" s="20" t="s">
        <v>299</v>
      </c>
      <c r="H266" s="18" t="s">
        <v>63</v>
      </c>
      <c r="I266" s="1" t="s">
        <v>64</v>
      </c>
      <c r="J266" s="1" t="s">
        <v>2650</v>
      </c>
      <c r="K266" s="18"/>
      <c r="L266" s="18" t="s">
        <v>2651</v>
      </c>
      <c r="M266" s="3">
        <f t="shared" si="21"/>
        <v>4295.5300000000034</v>
      </c>
      <c r="N266" s="3">
        <f t="shared" si="20"/>
        <v>4330.5300000000034</v>
      </c>
      <c r="O266" s="16">
        <f t="shared" si="22"/>
        <v>0</v>
      </c>
      <c r="P266" s="16">
        <f t="shared" si="23"/>
        <v>0</v>
      </c>
      <c r="Q266" s="16">
        <f t="shared" si="24"/>
        <v>0</v>
      </c>
    </row>
    <row r="267" spans="1:17" x14ac:dyDescent="0.25">
      <c r="A267" s="1" t="s">
        <v>2652</v>
      </c>
      <c r="B267" s="2">
        <v>42843</v>
      </c>
      <c r="C267" s="19" t="s">
        <v>295</v>
      </c>
      <c r="D267" s="19" t="s">
        <v>334</v>
      </c>
      <c r="E267" s="3">
        <v>11.25</v>
      </c>
      <c r="H267" s="18" t="s">
        <v>252</v>
      </c>
      <c r="I267" s="1" t="s">
        <v>253</v>
      </c>
      <c r="J267" s="1" t="s">
        <v>2653</v>
      </c>
      <c r="K267" s="18" t="s">
        <v>2654</v>
      </c>
      <c r="L267" s="1" t="s">
        <v>2655</v>
      </c>
      <c r="M267" s="3">
        <f t="shared" si="21"/>
        <v>4330.5300000000034</v>
      </c>
      <c r="N267" s="3">
        <f t="shared" si="20"/>
        <v>4319.2800000000034</v>
      </c>
      <c r="O267" s="16">
        <f t="shared" si="22"/>
        <v>0</v>
      </c>
      <c r="P267" s="16">
        <f t="shared" si="23"/>
        <v>0</v>
      </c>
      <c r="Q267" s="16">
        <f t="shared" si="24"/>
        <v>0</v>
      </c>
    </row>
    <row r="268" spans="1:17" x14ac:dyDescent="0.25">
      <c r="A268" s="1" t="s">
        <v>2656</v>
      </c>
      <c r="B268" s="2">
        <v>42843</v>
      </c>
      <c r="C268" s="19" t="s">
        <v>292</v>
      </c>
      <c r="D268" s="19" t="s">
        <v>303</v>
      </c>
      <c r="E268" s="3">
        <v>18</v>
      </c>
      <c r="H268" s="18" t="s">
        <v>8</v>
      </c>
      <c r="I268" s="1" t="s">
        <v>9</v>
      </c>
      <c r="J268" s="1" t="s">
        <v>2653</v>
      </c>
      <c r="K268" s="18" t="s">
        <v>2657</v>
      </c>
      <c r="L268" s="1" t="s">
        <v>2655</v>
      </c>
      <c r="M268" s="3">
        <f t="shared" si="21"/>
        <v>4319.2800000000034</v>
      </c>
      <c r="N268" s="3">
        <f t="shared" si="20"/>
        <v>4301.2800000000034</v>
      </c>
      <c r="O268" s="16">
        <f t="shared" si="22"/>
        <v>0</v>
      </c>
      <c r="P268" s="16">
        <f t="shared" si="23"/>
        <v>0</v>
      </c>
      <c r="Q268" s="16">
        <f t="shared" si="24"/>
        <v>0</v>
      </c>
    </row>
    <row r="269" spans="1:17" x14ac:dyDescent="0.25">
      <c r="A269" s="1" t="s">
        <v>2658</v>
      </c>
      <c r="B269" s="2">
        <v>42843</v>
      </c>
      <c r="C269" s="19" t="s">
        <v>299</v>
      </c>
      <c r="D269" s="19" t="s">
        <v>303</v>
      </c>
      <c r="E269" s="3">
        <v>132.38999999999999</v>
      </c>
      <c r="H269" s="18" t="s">
        <v>208</v>
      </c>
      <c r="I269" s="1" t="s">
        <v>209</v>
      </c>
      <c r="J269" s="1" t="s">
        <v>2659</v>
      </c>
      <c r="K269" s="18" t="s">
        <v>2660</v>
      </c>
      <c r="L269" s="1" t="s">
        <v>2655</v>
      </c>
      <c r="M269" s="3">
        <f t="shared" si="21"/>
        <v>4301.2800000000034</v>
      </c>
      <c r="N269" s="3">
        <f t="shared" si="20"/>
        <v>4168.8900000000031</v>
      </c>
      <c r="O269" s="16">
        <f t="shared" si="22"/>
        <v>0</v>
      </c>
      <c r="P269" s="16">
        <f t="shared" si="23"/>
        <v>0</v>
      </c>
      <c r="Q269" s="16">
        <f t="shared" si="24"/>
        <v>0</v>
      </c>
    </row>
    <row r="270" spans="1:17" x14ac:dyDescent="0.25">
      <c r="A270" s="1" t="s">
        <v>2661</v>
      </c>
      <c r="B270" s="2">
        <v>42843</v>
      </c>
      <c r="C270" s="19" t="s">
        <v>299</v>
      </c>
      <c r="D270" s="19" t="s">
        <v>305</v>
      </c>
      <c r="E270" s="3">
        <v>370.5</v>
      </c>
      <c r="H270" s="18" t="s">
        <v>71</v>
      </c>
      <c r="I270" s="1" t="s">
        <v>72</v>
      </c>
      <c r="J270" s="1" t="s">
        <v>2662</v>
      </c>
      <c r="K270" s="18" t="s">
        <v>2663</v>
      </c>
      <c r="L270" s="18" t="s">
        <v>2655</v>
      </c>
      <c r="M270" s="3">
        <f t="shared" si="21"/>
        <v>4168.8900000000031</v>
      </c>
      <c r="N270" s="3">
        <f t="shared" si="20"/>
        <v>3798.3900000000031</v>
      </c>
      <c r="O270" s="16">
        <f t="shared" si="22"/>
        <v>0</v>
      </c>
      <c r="P270" s="16">
        <f t="shared" si="23"/>
        <v>0</v>
      </c>
      <c r="Q270" s="16">
        <f t="shared" si="24"/>
        <v>0</v>
      </c>
    </row>
    <row r="271" spans="1:17" x14ac:dyDescent="0.25">
      <c r="A271" s="18" t="s">
        <v>2664</v>
      </c>
      <c r="B271" s="2">
        <v>42843</v>
      </c>
      <c r="C271" s="19" t="s">
        <v>292</v>
      </c>
      <c r="D271" s="19" t="s">
        <v>303</v>
      </c>
      <c r="E271" s="3">
        <v>32.49</v>
      </c>
      <c r="H271" s="18" t="s">
        <v>22</v>
      </c>
      <c r="I271" s="18" t="s">
        <v>23</v>
      </c>
      <c r="J271" s="18" t="s">
        <v>2665</v>
      </c>
      <c r="K271" s="18" t="s">
        <v>2666</v>
      </c>
      <c r="L271" s="18" t="s">
        <v>2655</v>
      </c>
      <c r="M271" s="3">
        <f t="shared" si="21"/>
        <v>3798.3900000000031</v>
      </c>
      <c r="N271" s="3">
        <f t="shared" si="20"/>
        <v>3765.9000000000033</v>
      </c>
      <c r="O271" s="16">
        <f t="shared" si="22"/>
        <v>0</v>
      </c>
      <c r="P271" s="16">
        <f t="shared" si="23"/>
        <v>0</v>
      </c>
      <c r="Q271" s="16">
        <f t="shared" si="24"/>
        <v>0</v>
      </c>
    </row>
    <row r="272" spans="1:17" x14ac:dyDescent="0.25">
      <c r="A272" s="1" t="s">
        <v>2667</v>
      </c>
      <c r="B272" s="2">
        <v>42843</v>
      </c>
      <c r="C272" s="20" t="s">
        <v>299</v>
      </c>
      <c r="D272" s="19"/>
      <c r="F272" s="3">
        <v>45</v>
      </c>
      <c r="G272" s="20" t="s">
        <v>299</v>
      </c>
      <c r="H272" s="18" t="s">
        <v>151</v>
      </c>
      <c r="I272" s="1" t="s">
        <v>152</v>
      </c>
      <c r="J272" s="1" t="s">
        <v>7</v>
      </c>
      <c r="K272" s="1" t="s">
        <v>50</v>
      </c>
      <c r="L272" s="18" t="s">
        <v>2668</v>
      </c>
      <c r="M272" s="3">
        <f t="shared" si="21"/>
        <v>3765.9000000000033</v>
      </c>
      <c r="N272" s="3">
        <f t="shared" si="20"/>
        <v>3810.9000000000033</v>
      </c>
      <c r="O272" s="16">
        <f t="shared" si="22"/>
        <v>0</v>
      </c>
      <c r="P272" s="16">
        <f t="shared" si="23"/>
        <v>0</v>
      </c>
      <c r="Q272" s="16">
        <f t="shared" si="24"/>
        <v>0</v>
      </c>
    </row>
    <row r="273" spans="1:17" x14ac:dyDescent="0.25">
      <c r="A273" s="1" t="s">
        <v>2669</v>
      </c>
      <c r="B273" s="2">
        <v>42843</v>
      </c>
      <c r="C273" s="20" t="s">
        <v>299</v>
      </c>
      <c r="D273" s="19"/>
      <c r="F273" s="3">
        <v>50</v>
      </c>
      <c r="G273" s="20" t="s">
        <v>299</v>
      </c>
      <c r="H273" s="18" t="s">
        <v>75</v>
      </c>
      <c r="I273" s="18" t="s">
        <v>76</v>
      </c>
      <c r="J273" s="1" t="s">
        <v>7</v>
      </c>
      <c r="K273" s="16" t="s">
        <v>39</v>
      </c>
      <c r="L273" s="1" t="s">
        <v>2670</v>
      </c>
      <c r="M273" s="3">
        <f t="shared" si="21"/>
        <v>3810.9000000000033</v>
      </c>
      <c r="N273" s="3">
        <f t="shared" si="20"/>
        <v>3860.9000000000033</v>
      </c>
      <c r="O273" s="16">
        <f t="shared" si="22"/>
        <v>0</v>
      </c>
      <c r="P273" s="16">
        <f t="shared" si="23"/>
        <v>0</v>
      </c>
      <c r="Q273" s="16">
        <f t="shared" si="24"/>
        <v>0</v>
      </c>
    </row>
    <row r="274" spans="1:17" x14ac:dyDescent="0.25">
      <c r="A274" s="1" t="s">
        <v>2671</v>
      </c>
      <c r="B274" s="2">
        <v>42843</v>
      </c>
      <c r="C274" s="20" t="s">
        <v>299</v>
      </c>
      <c r="D274" s="19"/>
      <c r="F274" s="3">
        <v>27</v>
      </c>
      <c r="G274" s="20" t="s">
        <v>299</v>
      </c>
      <c r="H274" s="18" t="s">
        <v>145</v>
      </c>
      <c r="I274" s="1" t="s">
        <v>146</v>
      </c>
      <c r="J274" s="1" t="s">
        <v>147</v>
      </c>
      <c r="K274" s="18"/>
      <c r="L274" s="1" t="s">
        <v>2672</v>
      </c>
      <c r="M274" s="3">
        <f t="shared" si="21"/>
        <v>3860.9000000000033</v>
      </c>
      <c r="N274" s="3">
        <f t="shared" si="20"/>
        <v>3887.9000000000033</v>
      </c>
      <c r="O274" s="16">
        <f t="shared" si="22"/>
        <v>0</v>
      </c>
      <c r="P274" s="16">
        <f t="shared" si="23"/>
        <v>0</v>
      </c>
      <c r="Q274" s="16">
        <f t="shared" si="24"/>
        <v>0</v>
      </c>
    </row>
    <row r="275" spans="1:17" x14ac:dyDescent="0.25">
      <c r="A275" s="1" t="s">
        <v>2673</v>
      </c>
      <c r="B275" s="2">
        <v>42843</v>
      </c>
      <c r="C275" s="20" t="s">
        <v>299</v>
      </c>
      <c r="D275" s="19"/>
      <c r="F275" s="3">
        <v>45</v>
      </c>
      <c r="G275" s="20" t="s">
        <v>299</v>
      </c>
      <c r="H275" s="18" t="s">
        <v>145</v>
      </c>
      <c r="I275" s="1" t="s">
        <v>146</v>
      </c>
      <c r="J275" s="1" t="s">
        <v>147</v>
      </c>
      <c r="K275" s="16"/>
      <c r="L275" s="1" t="s">
        <v>2674</v>
      </c>
      <c r="M275" s="3">
        <f t="shared" si="21"/>
        <v>3887.9000000000033</v>
      </c>
      <c r="N275" s="3">
        <f t="shared" si="20"/>
        <v>3932.9000000000033</v>
      </c>
      <c r="O275" s="16">
        <f t="shared" si="22"/>
        <v>0</v>
      </c>
      <c r="P275" s="16">
        <f t="shared" si="23"/>
        <v>0</v>
      </c>
      <c r="Q275" s="16">
        <f t="shared" si="24"/>
        <v>0</v>
      </c>
    </row>
    <row r="276" spans="1:17" x14ac:dyDescent="0.25">
      <c r="A276" s="18" t="s">
        <v>2675</v>
      </c>
      <c r="B276" s="2">
        <v>42843</v>
      </c>
      <c r="C276" s="19" t="s">
        <v>295</v>
      </c>
      <c r="D276" s="19" t="s">
        <v>300</v>
      </c>
      <c r="E276" s="3">
        <v>5.47</v>
      </c>
      <c r="H276" s="18" t="s">
        <v>367</v>
      </c>
      <c r="I276" s="18" t="s">
        <v>20</v>
      </c>
      <c r="J276" s="18" t="s">
        <v>21</v>
      </c>
      <c r="K276" s="18" t="s">
        <v>2676</v>
      </c>
      <c r="L276" s="18" t="s">
        <v>2676</v>
      </c>
      <c r="M276" s="3">
        <f t="shared" si="21"/>
        <v>3932.9000000000033</v>
      </c>
      <c r="N276" s="3">
        <f t="shared" si="20"/>
        <v>3927.4300000000035</v>
      </c>
      <c r="O276" s="16">
        <f t="shared" si="22"/>
        <v>0</v>
      </c>
      <c r="P276" s="16">
        <f t="shared" si="23"/>
        <v>0</v>
      </c>
      <c r="Q276" s="16">
        <f t="shared" si="24"/>
        <v>0</v>
      </c>
    </row>
    <row r="277" spans="1:17" x14ac:dyDescent="0.25">
      <c r="A277" s="1" t="s">
        <v>2629</v>
      </c>
      <c r="B277" s="2">
        <v>42844</v>
      </c>
      <c r="C277" s="20" t="s">
        <v>299</v>
      </c>
      <c r="D277" s="19"/>
      <c r="F277" s="3">
        <v>27</v>
      </c>
      <c r="G277" s="20" t="s">
        <v>299</v>
      </c>
      <c r="H277" s="18" t="s">
        <v>54</v>
      </c>
      <c r="I277" s="1" t="s">
        <v>55</v>
      </c>
      <c r="J277" s="1" t="s">
        <v>2630</v>
      </c>
      <c r="K277" s="18"/>
      <c r="L277" s="1" t="s">
        <v>2631</v>
      </c>
      <c r="M277" s="3">
        <f t="shared" si="21"/>
        <v>3927.4300000000035</v>
      </c>
      <c r="N277" s="3">
        <f t="shared" si="20"/>
        <v>3954.4300000000035</v>
      </c>
      <c r="O277" s="16">
        <f t="shared" si="22"/>
        <v>0</v>
      </c>
      <c r="P277" s="16">
        <f t="shared" si="23"/>
        <v>0</v>
      </c>
      <c r="Q277" s="16">
        <f t="shared" si="24"/>
        <v>0</v>
      </c>
    </row>
    <row r="278" spans="1:17" x14ac:dyDescent="0.25">
      <c r="A278" s="1" t="s">
        <v>2632</v>
      </c>
      <c r="B278" s="2">
        <v>42844</v>
      </c>
      <c r="C278" s="20" t="s">
        <v>299</v>
      </c>
      <c r="D278" s="19"/>
      <c r="F278" s="3">
        <v>27</v>
      </c>
      <c r="G278" s="20" t="s">
        <v>299</v>
      </c>
      <c r="H278" s="18" t="s">
        <v>129</v>
      </c>
      <c r="I278" s="1" t="s">
        <v>130</v>
      </c>
      <c r="J278" s="1" t="s">
        <v>2633</v>
      </c>
      <c r="K278" s="16" t="s">
        <v>50</v>
      </c>
      <c r="L278" s="18"/>
      <c r="M278" s="3">
        <f t="shared" si="21"/>
        <v>3954.4300000000035</v>
      </c>
      <c r="N278" s="3">
        <f t="shared" si="20"/>
        <v>3981.4300000000035</v>
      </c>
      <c r="O278" s="16">
        <f t="shared" si="22"/>
        <v>0</v>
      </c>
      <c r="P278" s="16">
        <f t="shared" si="23"/>
        <v>0</v>
      </c>
      <c r="Q278" s="16">
        <f t="shared" si="24"/>
        <v>0</v>
      </c>
    </row>
    <row r="279" spans="1:17" x14ac:dyDescent="0.25">
      <c r="A279" s="1" t="s">
        <v>2634</v>
      </c>
      <c r="B279" s="2">
        <v>42844</v>
      </c>
      <c r="C279" s="20" t="s">
        <v>299</v>
      </c>
      <c r="D279" s="19"/>
      <c r="F279" s="3">
        <v>20</v>
      </c>
      <c r="G279" s="20" t="s">
        <v>299</v>
      </c>
      <c r="H279" s="18" t="s">
        <v>148</v>
      </c>
      <c r="I279" s="18" t="s">
        <v>149</v>
      </c>
      <c r="J279" s="1" t="s">
        <v>2635</v>
      </c>
      <c r="K279" s="16"/>
      <c r="L279" s="1" t="s">
        <v>2636</v>
      </c>
      <c r="M279" s="3">
        <f t="shared" si="21"/>
        <v>3981.4300000000035</v>
      </c>
      <c r="N279" s="3">
        <f t="shared" si="20"/>
        <v>4001.4300000000035</v>
      </c>
      <c r="O279" s="16">
        <f t="shared" si="22"/>
        <v>0</v>
      </c>
      <c r="P279" s="16">
        <f t="shared" si="23"/>
        <v>0</v>
      </c>
      <c r="Q279" s="16">
        <f t="shared" si="24"/>
        <v>0</v>
      </c>
    </row>
    <row r="280" spans="1:17" x14ac:dyDescent="0.25">
      <c r="A280" s="1" t="s">
        <v>2637</v>
      </c>
      <c r="B280" s="2">
        <v>42844</v>
      </c>
      <c r="C280" s="19" t="s">
        <v>295</v>
      </c>
      <c r="D280" s="19" t="s">
        <v>300</v>
      </c>
      <c r="E280" s="3">
        <v>0.12</v>
      </c>
      <c r="H280" s="18" t="s">
        <v>367</v>
      </c>
      <c r="I280" s="1" t="s">
        <v>20</v>
      </c>
      <c r="J280" s="1" t="s">
        <v>21</v>
      </c>
      <c r="K280" s="18" t="s">
        <v>2638</v>
      </c>
      <c r="L280" s="1" t="s">
        <v>2638</v>
      </c>
      <c r="M280" s="3">
        <f t="shared" si="21"/>
        <v>4001.4300000000035</v>
      </c>
      <c r="N280" s="3">
        <f t="shared" si="20"/>
        <v>4001.3100000000036</v>
      </c>
      <c r="O280" s="16">
        <f t="shared" si="22"/>
        <v>0</v>
      </c>
      <c r="P280" s="16">
        <f t="shared" si="23"/>
        <v>0</v>
      </c>
      <c r="Q280" s="16">
        <f t="shared" si="24"/>
        <v>0</v>
      </c>
    </row>
    <row r="281" spans="1:17" x14ac:dyDescent="0.25">
      <c r="A281" s="18" t="s">
        <v>2617</v>
      </c>
      <c r="B281" s="2">
        <v>42845</v>
      </c>
      <c r="C281" s="20" t="s">
        <v>299</v>
      </c>
      <c r="D281" s="19"/>
      <c r="F281" s="3">
        <v>45</v>
      </c>
      <c r="G281" s="20" t="s">
        <v>299</v>
      </c>
      <c r="H281" s="18" t="s">
        <v>34</v>
      </c>
      <c r="I281" s="18" t="s">
        <v>35</v>
      </c>
      <c r="J281" s="18" t="s">
        <v>2618</v>
      </c>
      <c r="K281" s="18"/>
      <c r="L281" s="18" t="s">
        <v>2619</v>
      </c>
      <c r="M281" s="3">
        <f t="shared" si="21"/>
        <v>4001.3100000000036</v>
      </c>
      <c r="N281" s="3">
        <f t="shared" si="20"/>
        <v>4046.3100000000036</v>
      </c>
      <c r="O281" s="16">
        <f t="shared" si="22"/>
        <v>0</v>
      </c>
      <c r="P281" s="16">
        <f t="shared" si="23"/>
        <v>0</v>
      </c>
      <c r="Q281" s="16">
        <f t="shared" si="24"/>
        <v>0</v>
      </c>
    </row>
    <row r="282" spans="1:17" x14ac:dyDescent="0.25">
      <c r="A282" s="18" t="s">
        <v>2620</v>
      </c>
      <c r="B282" s="2">
        <v>42845</v>
      </c>
      <c r="C282" s="20" t="s">
        <v>299</v>
      </c>
      <c r="D282" s="19"/>
      <c r="F282" s="3">
        <v>20</v>
      </c>
      <c r="G282" s="20" t="s">
        <v>299</v>
      </c>
      <c r="H282" s="18" t="s">
        <v>104</v>
      </c>
      <c r="I282" s="18" t="s">
        <v>105</v>
      </c>
      <c r="J282" s="18" t="s">
        <v>2621</v>
      </c>
      <c r="K282" s="18"/>
      <c r="L282" s="16" t="s">
        <v>2622</v>
      </c>
      <c r="M282" s="3">
        <f t="shared" si="21"/>
        <v>4046.3100000000036</v>
      </c>
      <c r="N282" s="3">
        <f t="shared" si="20"/>
        <v>4066.3100000000036</v>
      </c>
      <c r="O282" s="16">
        <f t="shared" si="22"/>
        <v>0</v>
      </c>
      <c r="P282" s="16">
        <f t="shared" si="23"/>
        <v>0</v>
      </c>
      <c r="Q282" s="16">
        <f t="shared" si="24"/>
        <v>0</v>
      </c>
    </row>
    <row r="283" spans="1:17" x14ac:dyDescent="0.25">
      <c r="A283" s="1" t="s">
        <v>2623</v>
      </c>
      <c r="B283" s="2">
        <v>42845</v>
      </c>
      <c r="C283" s="20" t="s">
        <v>299</v>
      </c>
      <c r="D283" s="19"/>
      <c r="F283" s="3">
        <v>27</v>
      </c>
      <c r="G283" s="20" t="s">
        <v>299</v>
      </c>
      <c r="H283" s="18" t="s">
        <v>474</v>
      </c>
      <c r="I283" s="1" t="s">
        <v>475</v>
      </c>
      <c r="J283" s="1" t="s">
        <v>7</v>
      </c>
      <c r="K283" s="18" t="s">
        <v>50</v>
      </c>
      <c r="L283" s="16" t="s">
        <v>2624</v>
      </c>
      <c r="M283" s="3">
        <f t="shared" si="21"/>
        <v>4066.3100000000036</v>
      </c>
      <c r="N283" s="3">
        <f t="shared" si="20"/>
        <v>4093.3100000000036</v>
      </c>
      <c r="O283" s="16">
        <f t="shared" si="22"/>
        <v>0</v>
      </c>
      <c r="P283" s="16">
        <f t="shared" si="23"/>
        <v>0</v>
      </c>
      <c r="Q283" s="16">
        <f t="shared" si="24"/>
        <v>0</v>
      </c>
    </row>
    <row r="284" spans="1:17" x14ac:dyDescent="0.25">
      <c r="A284" s="18" t="s">
        <v>2625</v>
      </c>
      <c r="B284" s="2">
        <v>42845</v>
      </c>
      <c r="C284" s="20" t="s">
        <v>299</v>
      </c>
      <c r="D284" s="19"/>
      <c r="F284" s="3">
        <v>30</v>
      </c>
      <c r="G284" s="20" t="s">
        <v>299</v>
      </c>
      <c r="H284" s="18" t="s">
        <v>73</v>
      </c>
      <c r="I284" s="18" t="s">
        <v>74</v>
      </c>
      <c r="J284" s="18" t="s">
        <v>7</v>
      </c>
      <c r="K284" s="18" t="s">
        <v>50</v>
      </c>
      <c r="L284" s="18" t="s">
        <v>2626</v>
      </c>
      <c r="M284" s="3">
        <f t="shared" si="21"/>
        <v>4093.3100000000036</v>
      </c>
      <c r="N284" s="3">
        <f t="shared" si="20"/>
        <v>4123.3100000000031</v>
      </c>
      <c r="O284" s="16">
        <f t="shared" si="22"/>
        <v>0</v>
      </c>
      <c r="P284" s="16">
        <f t="shared" si="23"/>
        <v>0</v>
      </c>
      <c r="Q284" s="16">
        <f t="shared" si="24"/>
        <v>0</v>
      </c>
    </row>
    <row r="285" spans="1:17" x14ac:dyDescent="0.25">
      <c r="A285" s="1" t="s">
        <v>2627</v>
      </c>
      <c r="B285" s="2">
        <v>42845</v>
      </c>
      <c r="C285" s="19" t="s">
        <v>295</v>
      </c>
      <c r="D285" s="19" t="s">
        <v>300</v>
      </c>
      <c r="E285" s="3">
        <v>0.24</v>
      </c>
      <c r="H285" s="18" t="s">
        <v>367</v>
      </c>
      <c r="I285" s="1" t="s">
        <v>20</v>
      </c>
      <c r="J285" s="1" t="s">
        <v>21</v>
      </c>
      <c r="K285" s="16" t="s">
        <v>2628</v>
      </c>
      <c r="L285" s="18" t="s">
        <v>2628</v>
      </c>
      <c r="M285" s="3">
        <f t="shared" si="21"/>
        <v>4123.3100000000031</v>
      </c>
      <c r="N285" s="3">
        <f t="shared" si="20"/>
        <v>4123.0700000000033</v>
      </c>
      <c r="O285" s="16">
        <f t="shared" si="22"/>
        <v>0</v>
      </c>
      <c r="P285" s="16">
        <f t="shared" si="23"/>
        <v>0</v>
      </c>
      <c r="Q285" s="16">
        <f t="shared" si="24"/>
        <v>0</v>
      </c>
    </row>
    <row r="286" spans="1:17" x14ac:dyDescent="0.25">
      <c r="A286" s="1" t="s">
        <v>2602</v>
      </c>
      <c r="B286" s="2">
        <v>42846</v>
      </c>
      <c r="C286" s="20" t="s">
        <v>299</v>
      </c>
      <c r="D286" s="19"/>
      <c r="F286" s="3">
        <v>20</v>
      </c>
      <c r="G286" s="20" t="s">
        <v>299</v>
      </c>
      <c r="H286" s="18" t="s">
        <v>122</v>
      </c>
      <c r="I286" s="1" t="s">
        <v>123</v>
      </c>
      <c r="J286" s="1" t="s">
        <v>2603</v>
      </c>
      <c r="K286" s="18"/>
      <c r="L286" s="18" t="s">
        <v>2604</v>
      </c>
      <c r="M286" s="3">
        <f t="shared" si="21"/>
        <v>4123.0700000000033</v>
      </c>
      <c r="N286" s="3">
        <f t="shared" si="20"/>
        <v>4143.0700000000033</v>
      </c>
      <c r="O286" s="16">
        <f t="shared" si="22"/>
        <v>0</v>
      </c>
      <c r="P286" s="16">
        <f t="shared" si="23"/>
        <v>0</v>
      </c>
      <c r="Q286" s="16">
        <f t="shared" si="24"/>
        <v>0</v>
      </c>
    </row>
    <row r="287" spans="1:17" x14ac:dyDescent="0.25">
      <c r="A287" s="18" t="s">
        <v>2605</v>
      </c>
      <c r="B287" s="2">
        <v>42846</v>
      </c>
      <c r="C287" s="20" t="s">
        <v>299</v>
      </c>
      <c r="D287" s="19"/>
      <c r="F287" s="3">
        <v>27</v>
      </c>
      <c r="G287" s="20" t="s">
        <v>299</v>
      </c>
      <c r="H287" s="18" t="s">
        <v>109</v>
      </c>
      <c r="I287" s="18" t="s">
        <v>110</v>
      </c>
      <c r="J287" s="18" t="s">
        <v>111</v>
      </c>
      <c r="K287" s="18"/>
      <c r="L287" s="18" t="s">
        <v>2606</v>
      </c>
      <c r="M287" s="3">
        <f t="shared" si="21"/>
        <v>4143.0700000000033</v>
      </c>
      <c r="N287" s="3">
        <f t="shared" si="20"/>
        <v>4170.0700000000033</v>
      </c>
      <c r="O287" s="16">
        <f t="shared" si="22"/>
        <v>0</v>
      </c>
      <c r="P287" s="16">
        <f t="shared" si="23"/>
        <v>0</v>
      </c>
      <c r="Q287" s="16">
        <f t="shared" si="24"/>
        <v>0</v>
      </c>
    </row>
    <row r="288" spans="1:17" x14ac:dyDescent="0.25">
      <c r="A288" s="18" t="s">
        <v>2607</v>
      </c>
      <c r="B288" s="2">
        <v>42846</v>
      </c>
      <c r="C288" s="20" t="s">
        <v>299</v>
      </c>
      <c r="D288" s="19"/>
      <c r="F288" s="3">
        <v>20</v>
      </c>
      <c r="G288" s="20" t="s">
        <v>299</v>
      </c>
      <c r="H288" s="18" t="s">
        <v>60</v>
      </c>
      <c r="I288" s="18" t="s">
        <v>1540</v>
      </c>
      <c r="J288" s="18" t="s">
        <v>2608</v>
      </c>
      <c r="K288" s="18"/>
      <c r="L288" s="18" t="s">
        <v>2609</v>
      </c>
      <c r="M288" s="3">
        <f t="shared" si="21"/>
        <v>4170.0700000000033</v>
      </c>
      <c r="N288" s="3">
        <f t="shared" si="20"/>
        <v>4190.0700000000033</v>
      </c>
      <c r="O288" s="16">
        <f t="shared" si="22"/>
        <v>0</v>
      </c>
      <c r="P288" s="16">
        <f t="shared" si="23"/>
        <v>0</v>
      </c>
      <c r="Q288" s="16">
        <f t="shared" si="24"/>
        <v>0</v>
      </c>
    </row>
    <row r="289" spans="1:17" x14ac:dyDescent="0.25">
      <c r="A289" s="1" t="s">
        <v>2610</v>
      </c>
      <c r="B289" s="2">
        <v>42846</v>
      </c>
      <c r="C289" s="20" t="s">
        <v>299</v>
      </c>
      <c r="D289" s="19"/>
      <c r="F289" s="3">
        <v>20</v>
      </c>
      <c r="G289" s="20" t="s">
        <v>299</v>
      </c>
      <c r="H289" s="18" t="s">
        <v>140</v>
      </c>
      <c r="I289" s="1" t="s">
        <v>141</v>
      </c>
      <c r="J289" s="1" t="s">
        <v>7</v>
      </c>
      <c r="K289" s="18" t="s">
        <v>39</v>
      </c>
      <c r="L289" s="1" t="s">
        <v>2611</v>
      </c>
      <c r="M289" s="3">
        <f t="shared" si="21"/>
        <v>4190.0700000000033</v>
      </c>
      <c r="N289" s="3">
        <f t="shared" si="20"/>
        <v>4210.0700000000033</v>
      </c>
      <c r="O289" s="16">
        <f t="shared" si="22"/>
        <v>0</v>
      </c>
      <c r="P289" s="16">
        <f t="shared" si="23"/>
        <v>0</v>
      </c>
      <c r="Q289" s="16">
        <f t="shared" si="24"/>
        <v>0</v>
      </c>
    </row>
    <row r="290" spans="1:17" x14ac:dyDescent="0.25">
      <c r="A290" s="1" t="s">
        <v>2612</v>
      </c>
      <c r="B290" s="2">
        <v>42846</v>
      </c>
      <c r="C290" s="20" t="s">
        <v>299</v>
      </c>
      <c r="D290" s="19"/>
      <c r="F290" s="3">
        <v>27</v>
      </c>
      <c r="G290" s="20" t="s">
        <v>299</v>
      </c>
      <c r="H290" s="18" t="s">
        <v>84</v>
      </c>
      <c r="I290" s="1" t="s">
        <v>85</v>
      </c>
      <c r="J290" s="1" t="s">
        <v>2613</v>
      </c>
      <c r="K290" s="18"/>
      <c r="L290" s="1" t="s">
        <v>2614</v>
      </c>
      <c r="M290" s="3">
        <f t="shared" si="21"/>
        <v>4210.0700000000033</v>
      </c>
      <c r="N290" s="3">
        <f t="shared" si="20"/>
        <v>4237.0700000000033</v>
      </c>
      <c r="O290" s="16">
        <f t="shared" si="22"/>
        <v>0</v>
      </c>
      <c r="P290" s="16">
        <f t="shared" si="23"/>
        <v>0</v>
      </c>
      <c r="Q290" s="16">
        <f t="shared" si="24"/>
        <v>0</v>
      </c>
    </row>
    <row r="291" spans="1:17" x14ac:dyDescent="0.25">
      <c r="A291" s="1" t="s">
        <v>2615</v>
      </c>
      <c r="B291" s="2">
        <v>42846</v>
      </c>
      <c r="C291" s="19" t="s">
        <v>295</v>
      </c>
      <c r="D291" s="19" t="s">
        <v>300</v>
      </c>
      <c r="E291" s="3">
        <v>0.12</v>
      </c>
      <c r="H291" s="18" t="s">
        <v>367</v>
      </c>
      <c r="I291" s="1" t="s">
        <v>20</v>
      </c>
      <c r="J291" s="1" t="s">
        <v>21</v>
      </c>
      <c r="K291" s="16" t="s">
        <v>2616</v>
      </c>
      <c r="L291" s="1" t="s">
        <v>2616</v>
      </c>
      <c r="M291" s="3">
        <f t="shared" si="21"/>
        <v>4237.0700000000033</v>
      </c>
      <c r="N291" s="3">
        <f t="shared" si="20"/>
        <v>4236.9500000000035</v>
      </c>
      <c r="O291" s="16">
        <f t="shared" si="22"/>
        <v>0</v>
      </c>
      <c r="P291" s="16">
        <f t="shared" si="23"/>
        <v>0</v>
      </c>
      <c r="Q291" s="16">
        <f t="shared" si="24"/>
        <v>0</v>
      </c>
    </row>
    <row r="292" spans="1:17" x14ac:dyDescent="0.25">
      <c r="A292" s="18" t="s">
        <v>2599</v>
      </c>
      <c r="B292" s="2">
        <v>42849</v>
      </c>
      <c r="C292" s="20" t="s">
        <v>299</v>
      </c>
      <c r="D292" s="19"/>
      <c r="F292" s="3">
        <v>68</v>
      </c>
      <c r="G292" s="20" t="s">
        <v>299</v>
      </c>
      <c r="H292" s="18" t="s">
        <v>51</v>
      </c>
      <c r="I292" s="18" t="s">
        <v>52</v>
      </c>
      <c r="J292" s="18" t="s">
        <v>2600</v>
      </c>
      <c r="K292" s="18"/>
      <c r="L292" s="18" t="s">
        <v>2601</v>
      </c>
      <c r="M292" s="3">
        <f t="shared" si="21"/>
        <v>4236.9500000000035</v>
      </c>
      <c r="N292" s="3">
        <f t="shared" si="20"/>
        <v>4304.9500000000035</v>
      </c>
      <c r="O292" s="16">
        <f t="shared" si="22"/>
        <v>0</v>
      </c>
      <c r="P292" s="16">
        <f t="shared" si="23"/>
        <v>0</v>
      </c>
      <c r="Q292" s="16">
        <f t="shared" si="24"/>
        <v>0</v>
      </c>
    </row>
    <row r="293" spans="1:17" x14ac:dyDescent="0.25">
      <c r="A293" s="18" t="s">
        <v>2592</v>
      </c>
      <c r="B293" s="2">
        <v>42850</v>
      </c>
      <c r="C293" s="19" t="s">
        <v>295</v>
      </c>
      <c r="D293" s="19"/>
      <c r="F293" s="3">
        <v>2800</v>
      </c>
      <c r="G293" s="20" t="s">
        <v>293</v>
      </c>
      <c r="H293" s="18" t="s">
        <v>2593</v>
      </c>
      <c r="I293" s="18" t="s">
        <v>2594</v>
      </c>
      <c r="J293" s="18" t="s">
        <v>7</v>
      </c>
      <c r="K293" s="18" t="s">
        <v>2595</v>
      </c>
      <c r="L293" s="18" t="s">
        <v>2596</v>
      </c>
      <c r="M293" s="3">
        <f t="shared" si="21"/>
        <v>4304.9500000000035</v>
      </c>
      <c r="N293" s="3">
        <f t="shared" si="20"/>
        <v>7104.9500000000035</v>
      </c>
      <c r="O293" s="16">
        <f t="shared" si="22"/>
        <v>0</v>
      </c>
      <c r="P293" s="16">
        <f t="shared" si="23"/>
        <v>0</v>
      </c>
      <c r="Q293" s="16">
        <f t="shared" si="24"/>
        <v>0</v>
      </c>
    </row>
    <row r="294" spans="1:17" x14ac:dyDescent="0.25">
      <c r="A294" s="18" t="s">
        <v>2597</v>
      </c>
      <c r="B294" s="2">
        <v>42850</v>
      </c>
      <c r="C294" s="19" t="s">
        <v>295</v>
      </c>
      <c r="D294" s="19" t="s">
        <v>300</v>
      </c>
      <c r="E294" s="3">
        <v>0.12</v>
      </c>
      <c r="H294" s="18" t="s">
        <v>367</v>
      </c>
      <c r="I294" s="18" t="s">
        <v>20</v>
      </c>
      <c r="J294" s="18" t="s">
        <v>21</v>
      </c>
      <c r="K294" s="18" t="s">
        <v>2598</v>
      </c>
      <c r="L294" s="18" t="s">
        <v>2598</v>
      </c>
      <c r="M294" s="3">
        <f t="shared" si="21"/>
        <v>7104.9500000000035</v>
      </c>
      <c r="N294" s="3">
        <f t="shared" si="20"/>
        <v>7104.8300000000036</v>
      </c>
      <c r="O294" s="16">
        <f t="shared" si="22"/>
        <v>0</v>
      </c>
      <c r="P294" s="16">
        <f t="shared" si="23"/>
        <v>0</v>
      </c>
      <c r="Q294" s="16">
        <f t="shared" si="24"/>
        <v>0</v>
      </c>
    </row>
    <row r="295" spans="1:17" x14ac:dyDescent="0.25">
      <c r="A295" s="18" t="s">
        <v>2581</v>
      </c>
      <c r="B295" s="2">
        <v>42851</v>
      </c>
      <c r="C295" s="20" t="s">
        <v>299</v>
      </c>
      <c r="D295" s="19"/>
      <c r="F295" s="3">
        <v>20</v>
      </c>
      <c r="G295" s="20" t="s">
        <v>299</v>
      </c>
      <c r="H295" s="18" t="s">
        <v>1445</v>
      </c>
      <c r="I295" s="18" t="s">
        <v>1446</v>
      </c>
      <c r="J295" s="18" t="s">
        <v>1847</v>
      </c>
      <c r="K295" s="16"/>
      <c r="L295" s="18" t="s">
        <v>2582</v>
      </c>
      <c r="M295" s="3">
        <f t="shared" si="21"/>
        <v>7104.8300000000036</v>
      </c>
      <c r="N295" s="3">
        <f t="shared" si="20"/>
        <v>7124.8300000000036</v>
      </c>
      <c r="O295" s="16">
        <f t="shared" si="22"/>
        <v>0</v>
      </c>
      <c r="P295" s="16">
        <f t="shared" si="23"/>
        <v>0</v>
      </c>
      <c r="Q295" s="16">
        <f t="shared" si="24"/>
        <v>0</v>
      </c>
    </row>
    <row r="296" spans="1:17" x14ac:dyDescent="0.25">
      <c r="A296" s="18" t="s">
        <v>2583</v>
      </c>
      <c r="B296" s="2">
        <v>42851</v>
      </c>
      <c r="C296" s="20" t="s">
        <v>295</v>
      </c>
      <c r="D296" s="19"/>
      <c r="F296" s="3">
        <v>105.57</v>
      </c>
      <c r="G296" s="20" t="s">
        <v>296</v>
      </c>
      <c r="H296" s="18" t="s">
        <v>77</v>
      </c>
      <c r="I296" s="18" t="s">
        <v>2584</v>
      </c>
      <c r="J296" s="18" t="s">
        <v>7</v>
      </c>
      <c r="K296" s="16" t="s">
        <v>2585</v>
      </c>
      <c r="L296" s="18" t="s">
        <v>2586</v>
      </c>
      <c r="M296" s="3">
        <f t="shared" si="21"/>
        <v>7124.8300000000036</v>
      </c>
      <c r="N296" s="3">
        <f t="shared" si="20"/>
        <v>7230.4000000000033</v>
      </c>
      <c r="O296" s="16">
        <f t="shared" si="22"/>
        <v>0</v>
      </c>
      <c r="P296" s="16">
        <f t="shared" si="23"/>
        <v>0</v>
      </c>
      <c r="Q296" s="16">
        <f t="shared" si="24"/>
        <v>0</v>
      </c>
    </row>
    <row r="297" spans="1:17" x14ac:dyDescent="0.25">
      <c r="A297" s="18" t="s">
        <v>2587</v>
      </c>
      <c r="B297" s="2">
        <v>42851</v>
      </c>
      <c r="C297" s="19" t="s">
        <v>295</v>
      </c>
      <c r="D297" s="19"/>
      <c r="F297" s="3">
        <v>13.62</v>
      </c>
      <c r="G297" s="20" t="s">
        <v>296</v>
      </c>
      <c r="H297" s="18" t="s">
        <v>77</v>
      </c>
      <c r="I297" s="18" t="s">
        <v>2584</v>
      </c>
      <c r="J297" s="18" t="s">
        <v>7</v>
      </c>
      <c r="K297" s="16" t="s">
        <v>2588</v>
      </c>
      <c r="L297" s="18" t="s">
        <v>2589</v>
      </c>
      <c r="M297" s="3">
        <f t="shared" si="21"/>
        <v>7230.4000000000033</v>
      </c>
      <c r="N297" s="3">
        <f t="shared" si="20"/>
        <v>7244.0200000000032</v>
      </c>
      <c r="O297" s="16">
        <f t="shared" si="22"/>
        <v>0</v>
      </c>
      <c r="P297" s="16">
        <f t="shared" si="23"/>
        <v>0</v>
      </c>
      <c r="Q297" s="16">
        <f t="shared" si="24"/>
        <v>0</v>
      </c>
    </row>
    <row r="298" spans="1:17" x14ac:dyDescent="0.25">
      <c r="A298" s="18" t="s">
        <v>2590</v>
      </c>
      <c r="B298" s="2">
        <v>42851</v>
      </c>
      <c r="C298" s="19" t="s">
        <v>295</v>
      </c>
      <c r="D298" s="19" t="s">
        <v>300</v>
      </c>
      <c r="E298" s="3">
        <v>0.24</v>
      </c>
      <c r="H298" s="18" t="s">
        <v>367</v>
      </c>
      <c r="I298" s="18" t="s">
        <v>20</v>
      </c>
      <c r="J298" s="18" t="s">
        <v>21</v>
      </c>
      <c r="K298" s="16" t="s">
        <v>2591</v>
      </c>
      <c r="L298" s="18" t="s">
        <v>2591</v>
      </c>
      <c r="M298" s="3">
        <f t="shared" si="21"/>
        <v>7244.0200000000032</v>
      </c>
      <c r="N298" s="3">
        <f t="shared" si="20"/>
        <v>7243.7800000000034</v>
      </c>
      <c r="O298" s="16">
        <f t="shared" si="22"/>
        <v>0</v>
      </c>
      <c r="P298" s="16">
        <f t="shared" si="23"/>
        <v>0</v>
      </c>
      <c r="Q298" s="16">
        <f t="shared" si="24"/>
        <v>0</v>
      </c>
    </row>
    <row r="299" spans="1:17" x14ac:dyDescent="0.25">
      <c r="A299" s="18" t="s">
        <v>2574</v>
      </c>
      <c r="B299" s="2">
        <v>42853</v>
      </c>
      <c r="C299" s="20" t="s">
        <v>299</v>
      </c>
      <c r="D299" s="19"/>
      <c r="F299" s="3">
        <v>27</v>
      </c>
      <c r="G299" s="20" t="s">
        <v>299</v>
      </c>
      <c r="H299" s="18" t="s">
        <v>82</v>
      </c>
      <c r="I299" s="18" t="s">
        <v>83</v>
      </c>
      <c r="J299" s="18" t="s">
        <v>7</v>
      </c>
      <c r="K299" s="18" t="s">
        <v>2575</v>
      </c>
      <c r="L299" s="18" t="s">
        <v>2575</v>
      </c>
      <c r="M299" s="3">
        <f t="shared" si="21"/>
        <v>7243.7800000000034</v>
      </c>
      <c r="N299" s="3">
        <f t="shared" si="20"/>
        <v>7270.7800000000034</v>
      </c>
      <c r="O299" s="16">
        <f t="shared" si="22"/>
        <v>0</v>
      </c>
      <c r="P299" s="16">
        <f t="shared" si="23"/>
        <v>0</v>
      </c>
      <c r="Q299" s="16">
        <f t="shared" si="24"/>
        <v>0</v>
      </c>
    </row>
    <row r="300" spans="1:17" x14ac:dyDescent="0.25">
      <c r="A300" s="1" t="s">
        <v>2576</v>
      </c>
      <c r="B300" s="2">
        <v>42855</v>
      </c>
      <c r="C300" s="19" t="s">
        <v>295</v>
      </c>
      <c r="D300" s="19" t="s">
        <v>300</v>
      </c>
      <c r="E300" s="3">
        <v>5</v>
      </c>
      <c r="H300" s="18" t="s">
        <v>344</v>
      </c>
      <c r="I300" s="1" t="s">
        <v>15</v>
      </c>
      <c r="J300" s="1" t="s">
        <v>16</v>
      </c>
      <c r="K300" s="18" t="s">
        <v>17</v>
      </c>
      <c r="L300" s="18" t="s">
        <v>17</v>
      </c>
      <c r="M300" s="3">
        <f t="shared" si="21"/>
        <v>7270.7800000000034</v>
      </c>
      <c r="N300" s="3">
        <f t="shared" si="20"/>
        <v>7265.7800000000034</v>
      </c>
      <c r="O300" s="16">
        <f t="shared" si="22"/>
        <v>0</v>
      </c>
      <c r="P300" s="16">
        <f t="shared" si="23"/>
        <v>0</v>
      </c>
      <c r="Q300" s="16">
        <f t="shared" si="24"/>
        <v>0</v>
      </c>
    </row>
    <row r="301" spans="1:17" x14ac:dyDescent="0.25">
      <c r="A301" s="1" t="s">
        <v>2577</v>
      </c>
      <c r="B301" s="2">
        <v>42855</v>
      </c>
      <c r="C301" s="19" t="s">
        <v>295</v>
      </c>
      <c r="D301" s="19" t="s">
        <v>300</v>
      </c>
      <c r="E301" s="3">
        <v>6.8</v>
      </c>
      <c r="H301" s="18" t="s">
        <v>344</v>
      </c>
      <c r="I301" s="1" t="s">
        <v>15</v>
      </c>
      <c r="J301" s="1" t="s">
        <v>18</v>
      </c>
      <c r="K301" s="18" t="s">
        <v>17</v>
      </c>
      <c r="L301" s="1" t="s">
        <v>17</v>
      </c>
      <c r="M301" s="3">
        <f t="shared" si="21"/>
        <v>7265.7800000000034</v>
      </c>
      <c r="N301" s="3">
        <f t="shared" si="20"/>
        <v>7258.9800000000032</v>
      </c>
      <c r="O301" s="16">
        <f t="shared" si="22"/>
        <v>0</v>
      </c>
      <c r="P301" s="16">
        <f t="shared" si="23"/>
        <v>0</v>
      </c>
      <c r="Q301" s="16">
        <f t="shared" si="24"/>
        <v>0</v>
      </c>
    </row>
    <row r="302" spans="1:17" x14ac:dyDescent="0.25">
      <c r="A302" s="1" t="s">
        <v>2578</v>
      </c>
      <c r="B302" s="2">
        <v>42856</v>
      </c>
      <c r="C302" s="19" t="s">
        <v>295</v>
      </c>
      <c r="D302" s="19"/>
      <c r="F302" s="3">
        <v>0.01</v>
      </c>
      <c r="G302" s="20" t="s">
        <v>300</v>
      </c>
      <c r="H302" s="18" t="s">
        <v>344</v>
      </c>
      <c r="I302" s="1" t="s">
        <v>15</v>
      </c>
      <c r="J302" s="1" t="s">
        <v>19</v>
      </c>
      <c r="K302" s="18" t="s">
        <v>17</v>
      </c>
      <c r="L302" s="1" t="s">
        <v>17</v>
      </c>
      <c r="M302" s="3">
        <f t="shared" si="21"/>
        <v>7258.9800000000032</v>
      </c>
      <c r="N302" s="3">
        <f t="shared" si="20"/>
        <v>7258.9900000000034</v>
      </c>
      <c r="O302" s="16">
        <f t="shared" si="22"/>
        <v>0</v>
      </c>
      <c r="P302" s="16">
        <f t="shared" si="23"/>
        <v>0</v>
      </c>
      <c r="Q302" s="16">
        <f t="shared" si="24"/>
        <v>0</v>
      </c>
    </row>
    <row r="303" spans="1:17" x14ac:dyDescent="0.25">
      <c r="A303" s="18" t="s">
        <v>2579</v>
      </c>
      <c r="B303" s="2">
        <v>42853</v>
      </c>
      <c r="C303" s="19" t="s">
        <v>295</v>
      </c>
      <c r="D303" s="19" t="s">
        <v>300</v>
      </c>
      <c r="E303" s="3">
        <v>0.12</v>
      </c>
      <c r="H303" s="18" t="s">
        <v>344</v>
      </c>
      <c r="I303" s="18" t="s">
        <v>20</v>
      </c>
      <c r="J303" s="18" t="s">
        <v>21</v>
      </c>
      <c r="K303" s="18" t="s">
        <v>2580</v>
      </c>
      <c r="L303" s="18" t="s">
        <v>2580</v>
      </c>
      <c r="M303" s="3">
        <f t="shared" si="21"/>
        <v>7258.9900000000034</v>
      </c>
      <c r="N303" s="3">
        <f t="shared" si="20"/>
        <v>7258.8700000000035</v>
      </c>
      <c r="O303" s="16">
        <f t="shared" si="22"/>
        <v>0</v>
      </c>
      <c r="P303" s="16">
        <f t="shared" si="23"/>
        <v>0</v>
      </c>
      <c r="Q303" s="16">
        <f t="shared" si="24"/>
        <v>0</v>
      </c>
    </row>
    <row r="304" spans="1:17" x14ac:dyDescent="0.25">
      <c r="A304" s="1" t="s">
        <v>2571</v>
      </c>
      <c r="B304" s="2">
        <v>42858</v>
      </c>
      <c r="C304" s="20" t="s">
        <v>299</v>
      </c>
      <c r="D304" s="19"/>
      <c r="F304" s="3">
        <v>27</v>
      </c>
      <c r="G304" s="20" t="s">
        <v>299</v>
      </c>
      <c r="H304" s="18" t="s">
        <v>80</v>
      </c>
      <c r="I304" s="1" t="s">
        <v>81</v>
      </c>
      <c r="J304" s="1" t="s">
        <v>2572</v>
      </c>
      <c r="K304" s="18"/>
      <c r="L304" s="1" t="s">
        <v>2573</v>
      </c>
      <c r="M304" s="3">
        <f t="shared" si="21"/>
        <v>7258.8700000000035</v>
      </c>
      <c r="N304" s="3">
        <f t="shared" si="20"/>
        <v>7285.8700000000035</v>
      </c>
      <c r="O304" s="16">
        <f t="shared" si="22"/>
        <v>0</v>
      </c>
      <c r="P304" s="16">
        <f t="shared" si="23"/>
        <v>0</v>
      </c>
      <c r="Q304" s="16">
        <f t="shared" si="24"/>
        <v>0</v>
      </c>
    </row>
    <row r="305" spans="1:17" x14ac:dyDescent="0.25">
      <c r="A305" s="18" t="s">
        <v>2542</v>
      </c>
      <c r="B305" s="2">
        <v>42859</v>
      </c>
      <c r="C305" s="19" t="s">
        <v>289</v>
      </c>
      <c r="D305" s="19" t="s">
        <v>301</v>
      </c>
      <c r="E305" s="3">
        <v>63.68</v>
      </c>
      <c r="H305" s="18" t="s">
        <v>69</v>
      </c>
      <c r="I305" s="18" t="s">
        <v>70</v>
      </c>
      <c r="J305" s="18" t="s">
        <v>2543</v>
      </c>
      <c r="K305" s="18" t="s">
        <v>2544</v>
      </c>
      <c r="L305" s="18" t="s">
        <v>2545</v>
      </c>
      <c r="M305" s="3">
        <f t="shared" si="21"/>
        <v>7285.8700000000035</v>
      </c>
      <c r="N305" s="3">
        <f t="shared" si="20"/>
        <v>7222.1900000000032</v>
      </c>
      <c r="O305" s="16">
        <f t="shared" si="22"/>
        <v>0</v>
      </c>
      <c r="P305" s="16">
        <f t="shared" si="23"/>
        <v>0</v>
      </c>
      <c r="Q305" s="16">
        <f t="shared" si="24"/>
        <v>0</v>
      </c>
    </row>
    <row r="306" spans="1:17" x14ac:dyDescent="0.25">
      <c r="A306" s="1" t="s">
        <v>2546</v>
      </c>
      <c r="B306" s="2">
        <v>42859</v>
      </c>
      <c r="C306" s="19" t="s">
        <v>292</v>
      </c>
      <c r="D306" s="19" t="s">
        <v>301</v>
      </c>
      <c r="E306" s="3">
        <v>18</v>
      </c>
      <c r="H306" s="18" t="s">
        <v>241</v>
      </c>
      <c r="I306" s="1" t="s">
        <v>242</v>
      </c>
      <c r="J306" s="1" t="s">
        <v>2547</v>
      </c>
      <c r="K306" s="16" t="s">
        <v>2548</v>
      </c>
      <c r="L306" s="18" t="s">
        <v>2549</v>
      </c>
      <c r="M306" s="3">
        <f t="shared" si="21"/>
        <v>7222.1900000000032</v>
      </c>
      <c r="N306" s="3">
        <f t="shared" si="20"/>
        <v>7204.1900000000032</v>
      </c>
      <c r="O306" s="16">
        <f t="shared" si="22"/>
        <v>0</v>
      </c>
      <c r="P306" s="16">
        <f t="shared" si="23"/>
        <v>0</v>
      </c>
      <c r="Q306" s="16">
        <f t="shared" si="24"/>
        <v>0</v>
      </c>
    </row>
    <row r="307" spans="1:17" x14ac:dyDescent="0.25">
      <c r="A307" s="1" t="s">
        <v>2550</v>
      </c>
      <c r="B307" s="2">
        <v>42859</v>
      </c>
      <c r="C307" s="19" t="s">
        <v>295</v>
      </c>
      <c r="D307" s="19" t="s">
        <v>300</v>
      </c>
      <c r="E307" s="3">
        <v>103.7</v>
      </c>
      <c r="H307" s="18" t="s">
        <v>67</v>
      </c>
      <c r="I307" s="1" t="s">
        <v>68</v>
      </c>
      <c r="J307" s="1" t="s">
        <v>2551</v>
      </c>
      <c r="K307" s="18" t="s">
        <v>2552</v>
      </c>
      <c r="L307" s="18" t="s">
        <v>2553</v>
      </c>
      <c r="M307" s="3">
        <f t="shared" si="21"/>
        <v>7204.1900000000032</v>
      </c>
      <c r="N307" s="3">
        <f t="shared" si="20"/>
        <v>7100.4900000000034</v>
      </c>
      <c r="O307" s="16">
        <f t="shared" si="22"/>
        <v>0</v>
      </c>
      <c r="P307" s="16">
        <f t="shared" si="23"/>
        <v>0</v>
      </c>
      <c r="Q307" s="16">
        <f t="shared" si="24"/>
        <v>0</v>
      </c>
    </row>
    <row r="308" spans="1:17" x14ac:dyDescent="0.25">
      <c r="A308" s="1" t="s">
        <v>2554</v>
      </c>
      <c r="B308" s="2">
        <v>42859</v>
      </c>
      <c r="C308" s="19" t="s">
        <v>295</v>
      </c>
      <c r="D308" s="19" t="s">
        <v>301</v>
      </c>
      <c r="E308" s="3">
        <v>336.13</v>
      </c>
      <c r="H308" s="18" t="s">
        <v>30</v>
      </c>
      <c r="I308" s="18" t="s">
        <v>31</v>
      </c>
      <c r="J308" s="1" t="s">
        <v>2555</v>
      </c>
      <c r="K308" s="18" t="s">
        <v>2556</v>
      </c>
      <c r="L308" s="18" t="s">
        <v>2557</v>
      </c>
      <c r="M308" s="3">
        <f t="shared" si="21"/>
        <v>7100.4900000000034</v>
      </c>
      <c r="N308" s="3">
        <f t="shared" si="20"/>
        <v>6764.3600000000033</v>
      </c>
      <c r="O308" s="16">
        <f t="shared" si="22"/>
        <v>0</v>
      </c>
      <c r="P308" s="16">
        <f t="shared" si="23"/>
        <v>0</v>
      </c>
      <c r="Q308" s="16">
        <f t="shared" si="24"/>
        <v>0</v>
      </c>
    </row>
    <row r="309" spans="1:17" x14ac:dyDescent="0.25">
      <c r="A309" s="18" t="s">
        <v>2558</v>
      </c>
      <c r="B309" s="2">
        <v>42859</v>
      </c>
      <c r="C309" s="19" t="s">
        <v>297</v>
      </c>
      <c r="D309" s="19" t="s">
        <v>302</v>
      </c>
      <c r="E309" s="3">
        <v>195</v>
      </c>
      <c r="H309" s="18" t="s">
        <v>30</v>
      </c>
      <c r="I309" s="18" t="s">
        <v>31</v>
      </c>
      <c r="J309" s="18" t="s">
        <v>2559</v>
      </c>
      <c r="K309" s="16" t="s">
        <v>2560</v>
      </c>
      <c r="L309" s="18" t="s">
        <v>2561</v>
      </c>
      <c r="M309" s="3">
        <f t="shared" si="21"/>
        <v>6764.3600000000033</v>
      </c>
      <c r="N309" s="3">
        <f t="shared" si="20"/>
        <v>6569.3600000000033</v>
      </c>
      <c r="O309" s="16">
        <f t="shared" si="22"/>
        <v>0</v>
      </c>
      <c r="P309" s="16">
        <f t="shared" si="23"/>
        <v>0</v>
      </c>
      <c r="Q309" s="16">
        <f t="shared" si="24"/>
        <v>0</v>
      </c>
    </row>
    <row r="310" spans="1:17" x14ac:dyDescent="0.25">
      <c r="A310" s="1" t="s">
        <v>2562</v>
      </c>
      <c r="B310" s="2">
        <v>42859</v>
      </c>
      <c r="C310" s="19" t="s">
        <v>289</v>
      </c>
      <c r="D310" s="19" t="s">
        <v>301</v>
      </c>
      <c r="E310" s="3">
        <v>16.600000000000001</v>
      </c>
      <c r="H310" s="18" t="s">
        <v>30</v>
      </c>
      <c r="I310" s="1" t="s">
        <v>31</v>
      </c>
      <c r="J310" s="1" t="s">
        <v>250</v>
      </c>
      <c r="K310" s="16" t="s">
        <v>2563</v>
      </c>
      <c r="L310" s="8" t="s">
        <v>2564</v>
      </c>
      <c r="M310" s="3">
        <f t="shared" si="21"/>
        <v>6569.3600000000033</v>
      </c>
      <c r="N310" s="3">
        <f t="shared" si="20"/>
        <v>6552.7600000000029</v>
      </c>
      <c r="O310" s="16">
        <f t="shared" si="22"/>
        <v>0</v>
      </c>
      <c r="P310" s="16">
        <f t="shared" si="23"/>
        <v>0</v>
      </c>
      <c r="Q310" s="16">
        <f t="shared" si="24"/>
        <v>0</v>
      </c>
    </row>
    <row r="311" spans="1:17" x14ac:dyDescent="0.25">
      <c r="A311" s="1" t="s">
        <v>2565</v>
      </c>
      <c r="B311" s="2">
        <v>42859</v>
      </c>
      <c r="C311" s="19" t="s">
        <v>299</v>
      </c>
      <c r="D311" s="19" t="s">
        <v>301</v>
      </c>
      <c r="E311" s="3">
        <v>60</v>
      </c>
      <c r="H311" s="18" t="s">
        <v>2566</v>
      </c>
      <c r="I311" s="1" t="s">
        <v>2567</v>
      </c>
      <c r="J311" s="1" t="s">
        <v>2568</v>
      </c>
      <c r="K311" s="18" t="s">
        <v>2569</v>
      </c>
      <c r="L311" s="1" t="s">
        <v>2570</v>
      </c>
      <c r="M311" s="3">
        <f t="shared" si="21"/>
        <v>6552.7600000000029</v>
      </c>
      <c r="N311" s="3">
        <f t="shared" si="20"/>
        <v>6492.7600000000029</v>
      </c>
      <c r="O311" s="16">
        <f t="shared" si="22"/>
        <v>0</v>
      </c>
      <c r="P311" s="16">
        <f t="shared" si="23"/>
        <v>0</v>
      </c>
      <c r="Q311" s="16">
        <f t="shared" si="24"/>
        <v>0</v>
      </c>
    </row>
    <row r="312" spans="1:17" x14ac:dyDescent="0.25">
      <c r="A312" s="1" t="s">
        <v>2531</v>
      </c>
      <c r="B312" s="2">
        <v>42859</v>
      </c>
      <c r="C312" s="19" t="s">
        <v>295</v>
      </c>
      <c r="D312" s="19" t="s">
        <v>334</v>
      </c>
      <c r="E312" s="3">
        <v>54.44</v>
      </c>
      <c r="H312" s="18" t="s">
        <v>77</v>
      </c>
      <c r="I312" s="1" t="s">
        <v>78</v>
      </c>
      <c r="J312" s="1" t="s">
        <v>2532</v>
      </c>
      <c r="K312" s="16" t="s">
        <v>2533</v>
      </c>
      <c r="L312" s="1" t="s">
        <v>79</v>
      </c>
      <c r="M312" s="3">
        <f t="shared" si="21"/>
        <v>6492.7600000000029</v>
      </c>
      <c r="N312" s="3">
        <f t="shared" si="20"/>
        <v>6438.3200000000033</v>
      </c>
      <c r="O312" s="16">
        <f t="shared" si="22"/>
        <v>0</v>
      </c>
      <c r="P312" s="16">
        <f t="shared" si="23"/>
        <v>0</v>
      </c>
      <c r="Q312" s="16">
        <f t="shared" si="24"/>
        <v>0</v>
      </c>
    </row>
    <row r="313" spans="1:17" x14ac:dyDescent="0.25">
      <c r="A313" s="18" t="s">
        <v>2534</v>
      </c>
      <c r="B313" s="2">
        <v>42859</v>
      </c>
      <c r="C313" s="20" t="s">
        <v>299</v>
      </c>
      <c r="D313" s="19"/>
      <c r="F313" s="3">
        <v>50</v>
      </c>
      <c r="G313" s="20" t="s">
        <v>299</v>
      </c>
      <c r="H313" s="18" t="s">
        <v>131</v>
      </c>
      <c r="I313" s="18" t="s">
        <v>132</v>
      </c>
      <c r="J313" s="18" t="s">
        <v>7</v>
      </c>
      <c r="K313" s="18" t="s">
        <v>50</v>
      </c>
      <c r="L313" s="18" t="s">
        <v>2535</v>
      </c>
      <c r="M313" s="3">
        <f t="shared" si="21"/>
        <v>6438.3200000000033</v>
      </c>
      <c r="N313" s="3">
        <f t="shared" si="20"/>
        <v>6488.3200000000033</v>
      </c>
      <c r="O313" s="16">
        <f t="shared" si="22"/>
        <v>0</v>
      </c>
      <c r="P313" s="16">
        <f t="shared" si="23"/>
        <v>0</v>
      </c>
      <c r="Q313" s="16">
        <f t="shared" si="24"/>
        <v>0</v>
      </c>
    </row>
    <row r="314" spans="1:17" x14ac:dyDescent="0.25">
      <c r="A314" s="1" t="s">
        <v>2536</v>
      </c>
      <c r="B314" s="2">
        <v>42859</v>
      </c>
      <c r="C314" s="19" t="s">
        <v>295</v>
      </c>
      <c r="D314" s="19" t="s">
        <v>301</v>
      </c>
      <c r="E314" s="3">
        <v>39</v>
      </c>
      <c r="H314" s="18" t="s">
        <v>30</v>
      </c>
      <c r="I314" s="18" t="s">
        <v>31</v>
      </c>
      <c r="J314" s="1" t="s">
        <v>2537</v>
      </c>
      <c r="K314" s="18" t="s">
        <v>2538</v>
      </c>
      <c r="L314" s="1" t="s">
        <v>2539</v>
      </c>
      <c r="M314" s="3">
        <f t="shared" si="21"/>
        <v>6488.3200000000033</v>
      </c>
      <c r="N314" s="3">
        <f t="shared" si="20"/>
        <v>6449.3200000000033</v>
      </c>
      <c r="O314" s="16">
        <f t="shared" si="22"/>
        <v>0</v>
      </c>
      <c r="P314" s="16">
        <f t="shared" si="23"/>
        <v>0</v>
      </c>
      <c r="Q314" s="16">
        <f t="shared" si="24"/>
        <v>0</v>
      </c>
    </row>
    <row r="315" spans="1:17" x14ac:dyDescent="0.25">
      <c r="A315" s="1" t="s">
        <v>2540</v>
      </c>
      <c r="B315" s="2">
        <v>42859</v>
      </c>
      <c r="C315" s="19" t="s">
        <v>295</v>
      </c>
      <c r="D315" s="19" t="s">
        <v>300</v>
      </c>
      <c r="E315" s="3">
        <v>7.35</v>
      </c>
      <c r="H315" s="18" t="s">
        <v>367</v>
      </c>
      <c r="I315" s="1" t="s">
        <v>20</v>
      </c>
      <c r="J315" s="1" t="s">
        <v>21</v>
      </c>
      <c r="K315" s="16" t="s">
        <v>2541</v>
      </c>
      <c r="L315" s="18" t="s">
        <v>2541</v>
      </c>
      <c r="M315" s="3">
        <f t="shared" si="21"/>
        <v>6449.3200000000033</v>
      </c>
      <c r="N315" s="3">
        <f t="shared" si="20"/>
        <v>6441.970000000003</v>
      </c>
      <c r="O315" s="16">
        <f t="shared" si="22"/>
        <v>0</v>
      </c>
      <c r="P315" s="16">
        <f t="shared" si="23"/>
        <v>0</v>
      </c>
      <c r="Q315" s="16">
        <f t="shared" si="24"/>
        <v>0</v>
      </c>
    </row>
    <row r="316" spans="1:17" x14ac:dyDescent="0.25">
      <c r="A316" s="1" t="s">
        <v>2529</v>
      </c>
      <c r="B316" s="2">
        <v>42860</v>
      </c>
      <c r="C316" s="20" t="s">
        <v>299</v>
      </c>
      <c r="D316" s="19"/>
      <c r="F316" s="3">
        <v>50</v>
      </c>
      <c r="G316" s="20" t="s">
        <v>299</v>
      </c>
      <c r="H316" s="18" t="s">
        <v>12</v>
      </c>
      <c r="I316" s="1" t="s">
        <v>13</v>
      </c>
      <c r="J316" s="1" t="s">
        <v>2530</v>
      </c>
      <c r="K316" s="16"/>
      <c r="L316" s="1" t="s">
        <v>14</v>
      </c>
      <c r="M316" s="3">
        <f t="shared" si="21"/>
        <v>6441.970000000003</v>
      </c>
      <c r="N316" s="3">
        <f t="shared" si="20"/>
        <v>6491.970000000003</v>
      </c>
      <c r="O316" s="16">
        <f t="shared" si="22"/>
        <v>0</v>
      </c>
      <c r="P316" s="16">
        <f t="shared" si="23"/>
        <v>0</v>
      </c>
      <c r="Q316" s="16">
        <f t="shared" si="24"/>
        <v>0</v>
      </c>
    </row>
    <row r="317" spans="1:17" x14ac:dyDescent="0.25">
      <c r="A317" s="1" t="s">
        <v>2508</v>
      </c>
      <c r="B317" s="2">
        <v>42863</v>
      </c>
      <c r="C317" s="19" t="s">
        <v>298</v>
      </c>
      <c r="D317" s="19" t="s">
        <v>301</v>
      </c>
      <c r="E317" s="3">
        <v>72</v>
      </c>
      <c r="H317" s="18" t="s">
        <v>30</v>
      </c>
      <c r="I317" s="1" t="s">
        <v>31</v>
      </c>
      <c r="J317" s="1" t="s">
        <v>2509</v>
      </c>
      <c r="K317" s="18" t="s">
        <v>2510</v>
      </c>
      <c r="L317" s="1" t="s">
        <v>243</v>
      </c>
      <c r="M317" s="3">
        <f t="shared" si="21"/>
        <v>6491.970000000003</v>
      </c>
      <c r="N317" s="3">
        <f t="shared" si="20"/>
        <v>6419.970000000003</v>
      </c>
      <c r="O317" s="16">
        <f t="shared" si="22"/>
        <v>0</v>
      </c>
      <c r="P317" s="16">
        <f t="shared" si="23"/>
        <v>0</v>
      </c>
      <c r="Q317" s="16">
        <f t="shared" si="24"/>
        <v>0</v>
      </c>
    </row>
    <row r="318" spans="1:17" x14ac:dyDescent="0.25">
      <c r="A318" s="1" t="s">
        <v>2511</v>
      </c>
      <c r="B318" s="2">
        <v>42863</v>
      </c>
      <c r="C318" s="19" t="s">
        <v>299</v>
      </c>
      <c r="D318" s="19" t="s">
        <v>303</v>
      </c>
      <c r="E318" s="3">
        <v>7.2</v>
      </c>
      <c r="H318" s="18" t="s">
        <v>210</v>
      </c>
      <c r="I318" s="1" t="s">
        <v>211</v>
      </c>
      <c r="J318" s="1" t="s">
        <v>2512</v>
      </c>
      <c r="K318" s="18" t="s">
        <v>2513</v>
      </c>
      <c r="L318" s="1" t="s">
        <v>2514</v>
      </c>
      <c r="M318" s="3">
        <f t="shared" si="21"/>
        <v>6419.970000000003</v>
      </c>
      <c r="N318" s="3">
        <f t="shared" si="20"/>
        <v>6412.7700000000032</v>
      </c>
      <c r="O318" s="16">
        <f t="shared" si="22"/>
        <v>0</v>
      </c>
      <c r="P318" s="16">
        <f t="shared" si="23"/>
        <v>0</v>
      </c>
      <c r="Q318" s="16">
        <f t="shared" si="24"/>
        <v>0</v>
      </c>
    </row>
    <row r="319" spans="1:17" x14ac:dyDescent="0.25">
      <c r="A319" s="1" t="s">
        <v>2515</v>
      </c>
      <c r="B319" s="2">
        <v>42863</v>
      </c>
      <c r="C319" s="19" t="s">
        <v>299</v>
      </c>
      <c r="D319" s="19" t="s">
        <v>301</v>
      </c>
      <c r="E319" s="3">
        <v>96</v>
      </c>
      <c r="H319" s="18" t="s">
        <v>30</v>
      </c>
      <c r="I319" s="1" t="s">
        <v>31</v>
      </c>
      <c r="J319" s="1" t="s">
        <v>2516</v>
      </c>
      <c r="K319" s="18" t="s">
        <v>2517</v>
      </c>
      <c r="L319" s="1" t="s">
        <v>2349</v>
      </c>
      <c r="M319" s="3">
        <f t="shared" si="21"/>
        <v>6412.7700000000032</v>
      </c>
      <c r="N319" s="3">
        <f t="shared" si="20"/>
        <v>6316.7700000000032</v>
      </c>
      <c r="O319" s="16">
        <f t="shared" si="22"/>
        <v>0</v>
      </c>
      <c r="P319" s="16">
        <f t="shared" si="23"/>
        <v>0</v>
      </c>
      <c r="Q319" s="16">
        <f t="shared" si="24"/>
        <v>0</v>
      </c>
    </row>
    <row r="320" spans="1:17" x14ac:dyDescent="0.25">
      <c r="A320" s="1" t="s">
        <v>2518</v>
      </c>
      <c r="B320" s="2">
        <v>42863</v>
      </c>
      <c r="C320" s="19" t="s">
        <v>295</v>
      </c>
      <c r="D320" s="19" t="s">
        <v>306</v>
      </c>
      <c r="E320" s="3">
        <v>195.2</v>
      </c>
      <c r="H320" s="18" t="s">
        <v>2228</v>
      </c>
      <c r="I320" s="1" t="s">
        <v>2229</v>
      </c>
      <c r="J320" s="1" t="s">
        <v>2519</v>
      </c>
      <c r="K320" s="18" t="s">
        <v>2520</v>
      </c>
      <c r="L320" s="1" t="s">
        <v>2521</v>
      </c>
      <c r="M320" s="3">
        <f t="shared" si="21"/>
        <v>6316.7700000000032</v>
      </c>
      <c r="N320" s="3">
        <f t="shared" si="20"/>
        <v>6121.5700000000033</v>
      </c>
      <c r="O320" s="16">
        <f t="shared" si="22"/>
        <v>0</v>
      </c>
      <c r="P320" s="16">
        <f t="shared" si="23"/>
        <v>0</v>
      </c>
      <c r="Q320" s="16">
        <f t="shared" si="24"/>
        <v>0</v>
      </c>
    </row>
    <row r="321" spans="1:17" x14ac:dyDescent="0.25">
      <c r="A321" s="1" t="s">
        <v>2522</v>
      </c>
      <c r="B321" s="2">
        <v>42863</v>
      </c>
      <c r="C321" s="20" t="s">
        <v>299</v>
      </c>
      <c r="D321" s="19"/>
      <c r="F321" s="3">
        <v>20</v>
      </c>
      <c r="G321" s="20" t="s">
        <v>299</v>
      </c>
      <c r="H321" s="18" t="s">
        <v>594</v>
      </c>
      <c r="I321" s="1" t="s">
        <v>2523</v>
      </c>
      <c r="J321" s="1" t="s">
        <v>7</v>
      </c>
      <c r="K321" s="18" t="s">
        <v>2524</v>
      </c>
      <c r="L321" s="18" t="s">
        <v>2525</v>
      </c>
      <c r="M321" s="3">
        <f t="shared" si="21"/>
        <v>6121.5700000000033</v>
      </c>
      <c r="N321" s="3">
        <f t="shared" si="20"/>
        <v>6141.5700000000033</v>
      </c>
      <c r="O321" s="16">
        <f t="shared" si="22"/>
        <v>0</v>
      </c>
      <c r="P321" s="16">
        <f t="shared" si="23"/>
        <v>0</v>
      </c>
      <c r="Q321" s="16">
        <f t="shared" si="24"/>
        <v>0</v>
      </c>
    </row>
    <row r="322" spans="1:17" x14ac:dyDescent="0.25">
      <c r="A322" s="1" t="s">
        <v>2526</v>
      </c>
      <c r="B322" s="2">
        <v>42863</v>
      </c>
      <c r="C322" s="19" t="s">
        <v>289</v>
      </c>
      <c r="D322" s="19" t="s">
        <v>308</v>
      </c>
      <c r="E322" s="3">
        <v>600</v>
      </c>
      <c r="H322" s="18" t="s">
        <v>344</v>
      </c>
      <c r="I322" s="1" t="s">
        <v>15</v>
      </c>
      <c r="J322" s="1" t="s">
        <v>108</v>
      </c>
      <c r="K322" s="18" t="s">
        <v>17</v>
      </c>
      <c r="L322" s="18" t="s">
        <v>93</v>
      </c>
      <c r="M322" s="3">
        <f t="shared" si="21"/>
        <v>6141.5700000000033</v>
      </c>
      <c r="N322" s="3">
        <f t="shared" ref="N322:N385" si="25">M322+F322-E322</f>
        <v>5541.5700000000033</v>
      </c>
      <c r="O322" s="16">
        <f t="shared" si="22"/>
        <v>0</v>
      </c>
      <c r="P322" s="16">
        <f t="shared" si="23"/>
        <v>0</v>
      </c>
      <c r="Q322" s="16">
        <f t="shared" si="24"/>
        <v>0</v>
      </c>
    </row>
    <row r="323" spans="1:17" x14ac:dyDescent="0.25">
      <c r="A323" s="1" t="s">
        <v>2527</v>
      </c>
      <c r="B323" s="2">
        <v>42863</v>
      </c>
      <c r="C323" s="19" t="s">
        <v>295</v>
      </c>
      <c r="D323" s="19" t="s">
        <v>300</v>
      </c>
      <c r="E323" s="3">
        <v>3.53</v>
      </c>
      <c r="H323" s="18" t="s">
        <v>367</v>
      </c>
      <c r="I323" s="1" t="s">
        <v>20</v>
      </c>
      <c r="J323" s="1" t="s">
        <v>21</v>
      </c>
      <c r="K323" s="18" t="s">
        <v>2528</v>
      </c>
      <c r="L323" s="1" t="s">
        <v>2528</v>
      </c>
      <c r="M323" s="3">
        <f t="shared" ref="M323:M386" si="26">N322</f>
        <v>5541.5700000000033</v>
      </c>
      <c r="N323" s="3">
        <f t="shared" si="25"/>
        <v>5538.0400000000036</v>
      </c>
      <c r="O323" s="16">
        <f t="shared" ref="O323:O386" si="27">IF(ISBLANK(C323),1,0)</f>
        <v>0</v>
      </c>
      <c r="P323" s="16">
        <f t="shared" ref="P323:P386" si="28">IF(OR(AND(NOT(ISBLANK(D323)),ISBLANK(E323)),AND(ISBLANK(D323),NOT(ISBLANK(E323)))),1,0)</f>
        <v>0</v>
      </c>
      <c r="Q323" s="16">
        <f t="shared" ref="Q323:Q386" si="29">IF(OR(AND(NOT(ISBLANK(G323)),ISBLANK(F323)),AND(ISBLANK(G323),NOT(ISBLANK(F323)))),1,0)</f>
        <v>0</v>
      </c>
    </row>
    <row r="324" spans="1:17" x14ac:dyDescent="0.25">
      <c r="A324" s="18" t="s">
        <v>2505</v>
      </c>
      <c r="B324" s="2">
        <v>42864</v>
      </c>
      <c r="C324" s="20" t="s">
        <v>299</v>
      </c>
      <c r="D324" s="19"/>
      <c r="F324" s="3">
        <v>27</v>
      </c>
      <c r="G324" s="20" t="s">
        <v>299</v>
      </c>
      <c r="H324" s="18" t="s">
        <v>1452</v>
      </c>
      <c r="I324" s="18" t="s">
        <v>1453</v>
      </c>
      <c r="J324" s="18" t="s">
        <v>2506</v>
      </c>
      <c r="K324" s="18"/>
      <c r="L324" s="18" t="s">
        <v>2507</v>
      </c>
      <c r="M324" s="3">
        <f t="shared" si="26"/>
        <v>5538.0400000000036</v>
      </c>
      <c r="N324" s="3">
        <f t="shared" si="25"/>
        <v>5565.0400000000036</v>
      </c>
      <c r="O324" s="16">
        <f t="shared" si="27"/>
        <v>0</v>
      </c>
      <c r="P324" s="16">
        <f t="shared" si="28"/>
        <v>0</v>
      </c>
      <c r="Q324" s="16">
        <f t="shared" si="29"/>
        <v>0</v>
      </c>
    </row>
    <row r="325" spans="1:17" x14ac:dyDescent="0.25">
      <c r="A325" s="18" t="s">
        <v>2500</v>
      </c>
      <c r="B325" s="2">
        <v>42865</v>
      </c>
      <c r="C325" s="19" t="s">
        <v>295</v>
      </c>
      <c r="D325" s="19" t="s">
        <v>334</v>
      </c>
      <c r="E325" s="3">
        <v>54.44</v>
      </c>
      <c r="H325" s="18" t="s">
        <v>77</v>
      </c>
      <c r="I325" s="18" t="s">
        <v>78</v>
      </c>
      <c r="J325" s="18" t="s">
        <v>2501</v>
      </c>
      <c r="K325" s="18" t="s">
        <v>2502</v>
      </c>
      <c r="L325" s="18" t="s">
        <v>79</v>
      </c>
      <c r="M325" s="3">
        <f t="shared" si="26"/>
        <v>5565.0400000000036</v>
      </c>
      <c r="N325" s="3">
        <f t="shared" si="25"/>
        <v>5510.600000000004</v>
      </c>
      <c r="O325" s="16">
        <f t="shared" si="27"/>
        <v>0</v>
      </c>
      <c r="P325" s="16">
        <f t="shared" si="28"/>
        <v>0</v>
      </c>
      <c r="Q325" s="16">
        <f t="shared" si="29"/>
        <v>0</v>
      </c>
    </row>
    <row r="326" spans="1:17" x14ac:dyDescent="0.25">
      <c r="A326" s="18" t="s">
        <v>2503</v>
      </c>
      <c r="B326" s="2">
        <v>42865</v>
      </c>
      <c r="C326" s="19" t="s">
        <v>295</v>
      </c>
      <c r="D326" s="19" t="s">
        <v>300</v>
      </c>
      <c r="E326" s="3">
        <v>1</v>
      </c>
      <c r="H326" s="18" t="s">
        <v>367</v>
      </c>
      <c r="I326" s="18" t="s">
        <v>20</v>
      </c>
      <c r="J326" s="18" t="s">
        <v>21</v>
      </c>
      <c r="K326" s="18" t="s">
        <v>2504</v>
      </c>
      <c r="L326" s="18" t="s">
        <v>2504</v>
      </c>
      <c r="M326" s="3">
        <f t="shared" si="26"/>
        <v>5510.600000000004</v>
      </c>
      <c r="N326" s="3">
        <f t="shared" si="25"/>
        <v>5509.600000000004</v>
      </c>
      <c r="O326" s="16">
        <f t="shared" si="27"/>
        <v>0</v>
      </c>
      <c r="P326" s="16">
        <f t="shared" si="28"/>
        <v>0</v>
      </c>
      <c r="Q326" s="16">
        <f t="shared" si="29"/>
        <v>0</v>
      </c>
    </row>
    <row r="327" spans="1:17" x14ac:dyDescent="0.25">
      <c r="A327" s="18" t="s">
        <v>2497</v>
      </c>
      <c r="B327" s="2">
        <v>42866</v>
      </c>
      <c r="C327" s="20" t="s">
        <v>289</v>
      </c>
      <c r="D327" s="19"/>
      <c r="F327" s="3">
        <v>474.74</v>
      </c>
      <c r="G327" s="20" t="s">
        <v>289</v>
      </c>
      <c r="H327" s="18" t="s">
        <v>189</v>
      </c>
      <c r="I327" s="18" t="s">
        <v>190</v>
      </c>
      <c r="J327" s="18" t="s">
        <v>2498</v>
      </c>
      <c r="K327" s="18"/>
      <c r="L327" s="18" t="s">
        <v>2499</v>
      </c>
      <c r="M327" s="3">
        <f t="shared" si="26"/>
        <v>5509.600000000004</v>
      </c>
      <c r="N327" s="3">
        <f t="shared" si="25"/>
        <v>5984.3400000000038</v>
      </c>
      <c r="O327" s="16">
        <f t="shared" si="27"/>
        <v>0</v>
      </c>
      <c r="P327" s="16">
        <f t="shared" si="28"/>
        <v>0</v>
      </c>
      <c r="Q327" s="16">
        <f t="shared" si="29"/>
        <v>0</v>
      </c>
    </row>
    <row r="328" spans="1:17" x14ac:dyDescent="0.25">
      <c r="A328" s="1" t="s">
        <v>2492</v>
      </c>
      <c r="B328" s="2">
        <v>42867</v>
      </c>
      <c r="C328" s="20" t="s">
        <v>299</v>
      </c>
      <c r="D328" s="19"/>
      <c r="F328" s="3">
        <v>60</v>
      </c>
      <c r="G328" s="20" t="s">
        <v>299</v>
      </c>
      <c r="H328" s="18" t="s">
        <v>171</v>
      </c>
      <c r="I328" s="1" t="s">
        <v>172</v>
      </c>
      <c r="J328" s="1" t="s">
        <v>7</v>
      </c>
      <c r="K328" s="18" t="s">
        <v>50</v>
      </c>
      <c r="L328" s="1" t="s">
        <v>2493</v>
      </c>
      <c r="M328" s="3">
        <f t="shared" si="26"/>
        <v>5984.3400000000038</v>
      </c>
      <c r="N328" s="3">
        <f t="shared" si="25"/>
        <v>6044.3400000000038</v>
      </c>
      <c r="O328" s="16">
        <f t="shared" si="27"/>
        <v>0</v>
      </c>
      <c r="P328" s="16">
        <f t="shared" si="28"/>
        <v>0</v>
      </c>
      <c r="Q328" s="16">
        <f t="shared" si="29"/>
        <v>0</v>
      </c>
    </row>
    <row r="329" spans="1:17" x14ac:dyDescent="0.25">
      <c r="A329" s="1" t="s">
        <v>2494</v>
      </c>
      <c r="B329" s="2">
        <v>42867</v>
      </c>
      <c r="C329" s="19" t="s">
        <v>289</v>
      </c>
      <c r="D329" s="19" t="s">
        <v>308</v>
      </c>
      <c r="E329" s="3">
        <v>30.94</v>
      </c>
      <c r="H329" s="18" t="s">
        <v>344</v>
      </c>
      <c r="I329" s="1" t="s">
        <v>15</v>
      </c>
      <c r="J329" s="1" t="s">
        <v>92</v>
      </c>
      <c r="K329" s="16">
        <v>0</v>
      </c>
      <c r="L329" s="1" t="s">
        <v>93</v>
      </c>
      <c r="M329" s="3">
        <f t="shared" si="26"/>
        <v>6044.3400000000038</v>
      </c>
      <c r="N329" s="3">
        <f t="shared" si="25"/>
        <v>6013.4000000000042</v>
      </c>
      <c r="O329" s="16">
        <f t="shared" si="27"/>
        <v>0</v>
      </c>
      <c r="P329" s="16">
        <f t="shared" si="28"/>
        <v>0</v>
      </c>
      <c r="Q329" s="16">
        <f t="shared" si="29"/>
        <v>0</v>
      </c>
    </row>
    <row r="330" spans="1:17" x14ac:dyDescent="0.25">
      <c r="A330" s="1" t="s">
        <v>2495</v>
      </c>
      <c r="B330" s="2">
        <v>42867</v>
      </c>
      <c r="C330" s="19" t="s">
        <v>295</v>
      </c>
      <c r="D330" s="19" t="s">
        <v>300</v>
      </c>
      <c r="E330" s="3">
        <v>0.12</v>
      </c>
      <c r="H330" s="18" t="s">
        <v>367</v>
      </c>
      <c r="I330" s="1" t="s">
        <v>20</v>
      </c>
      <c r="J330" s="1" t="s">
        <v>21</v>
      </c>
      <c r="K330" s="16" t="s">
        <v>2496</v>
      </c>
      <c r="L330" s="16" t="s">
        <v>2496</v>
      </c>
      <c r="M330" s="3">
        <f t="shared" si="26"/>
        <v>6013.4000000000042</v>
      </c>
      <c r="N330" s="3">
        <f t="shared" si="25"/>
        <v>6013.2800000000043</v>
      </c>
      <c r="O330" s="16">
        <f t="shared" si="27"/>
        <v>0</v>
      </c>
      <c r="P330" s="16">
        <f t="shared" si="28"/>
        <v>0</v>
      </c>
      <c r="Q330" s="16">
        <f t="shared" si="29"/>
        <v>0</v>
      </c>
    </row>
    <row r="331" spans="1:17" x14ac:dyDescent="0.25">
      <c r="A331" s="1" t="s">
        <v>2462</v>
      </c>
      <c r="B331" s="2">
        <v>42871</v>
      </c>
      <c r="C331" s="20" t="s">
        <v>299</v>
      </c>
      <c r="D331" s="19"/>
      <c r="F331" s="3">
        <v>44</v>
      </c>
      <c r="G331" s="20" t="s">
        <v>299</v>
      </c>
      <c r="H331" s="18" t="s">
        <v>37</v>
      </c>
      <c r="I331" s="1" t="s">
        <v>38</v>
      </c>
      <c r="J331" s="1" t="s">
        <v>7</v>
      </c>
      <c r="K331" s="18" t="s">
        <v>39</v>
      </c>
      <c r="L331" s="1" t="s">
        <v>2463</v>
      </c>
      <c r="M331" s="3">
        <f t="shared" si="26"/>
        <v>6013.2800000000043</v>
      </c>
      <c r="N331" s="3">
        <f t="shared" si="25"/>
        <v>6057.2800000000043</v>
      </c>
      <c r="O331" s="16">
        <f t="shared" si="27"/>
        <v>0</v>
      </c>
      <c r="P331" s="16">
        <f t="shared" si="28"/>
        <v>0</v>
      </c>
      <c r="Q331" s="16">
        <f t="shared" si="29"/>
        <v>0</v>
      </c>
    </row>
    <row r="332" spans="1:17" x14ac:dyDescent="0.25">
      <c r="A332" s="1" t="s">
        <v>2464</v>
      </c>
      <c r="B332" s="2">
        <v>42871</v>
      </c>
      <c r="C332" s="19" t="s">
        <v>295</v>
      </c>
      <c r="D332" s="19" t="s">
        <v>300</v>
      </c>
      <c r="E332" s="3">
        <v>103.7</v>
      </c>
      <c r="H332" s="18" t="s">
        <v>67</v>
      </c>
      <c r="I332" s="1" t="s">
        <v>68</v>
      </c>
      <c r="J332" s="1" t="s">
        <v>2465</v>
      </c>
      <c r="K332" s="16" t="s">
        <v>2466</v>
      </c>
      <c r="L332" s="1" t="s">
        <v>2467</v>
      </c>
      <c r="M332" s="3">
        <f t="shared" si="26"/>
        <v>6057.2800000000043</v>
      </c>
      <c r="N332" s="3">
        <f t="shared" si="25"/>
        <v>5953.5800000000045</v>
      </c>
      <c r="O332" s="16">
        <f t="shared" si="27"/>
        <v>0</v>
      </c>
      <c r="P332" s="16">
        <f t="shared" si="28"/>
        <v>0</v>
      </c>
      <c r="Q332" s="16">
        <f t="shared" si="29"/>
        <v>0</v>
      </c>
    </row>
    <row r="333" spans="1:17" x14ac:dyDescent="0.25">
      <c r="A333" s="1" t="s">
        <v>2468</v>
      </c>
      <c r="B333" s="2">
        <v>42871</v>
      </c>
      <c r="C333" s="19" t="s">
        <v>289</v>
      </c>
      <c r="D333" s="19" t="s">
        <v>301</v>
      </c>
      <c r="E333" s="3">
        <v>45.63</v>
      </c>
      <c r="H333" s="18" t="s">
        <v>69</v>
      </c>
      <c r="I333" s="1" t="s">
        <v>70</v>
      </c>
      <c r="J333" s="1" t="s">
        <v>2469</v>
      </c>
      <c r="K333" s="16" t="s">
        <v>2470</v>
      </c>
      <c r="L333" s="16" t="s">
        <v>2471</v>
      </c>
      <c r="M333" s="3">
        <f t="shared" si="26"/>
        <v>5953.5800000000045</v>
      </c>
      <c r="N333" s="3">
        <f t="shared" si="25"/>
        <v>5907.9500000000044</v>
      </c>
      <c r="O333" s="16">
        <f t="shared" si="27"/>
        <v>0</v>
      </c>
      <c r="P333" s="16">
        <f t="shared" si="28"/>
        <v>0</v>
      </c>
      <c r="Q333" s="16">
        <f t="shared" si="29"/>
        <v>0</v>
      </c>
    </row>
    <row r="334" spans="1:17" x14ac:dyDescent="0.25">
      <c r="A334" s="1" t="s">
        <v>2472</v>
      </c>
      <c r="B334" s="2">
        <v>42871</v>
      </c>
      <c r="C334" s="19" t="s">
        <v>299</v>
      </c>
      <c r="D334" s="19" t="s">
        <v>305</v>
      </c>
      <c r="E334" s="3">
        <v>411.05</v>
      </c>
      <c r="H334" s="18" t="s">
        <v>56</v>
      </c>
      <c r="I334" s="1" t="s">
        <v>57</v>
      </c>
      <c r="J334" s="1" t="s">
        <v>2473</v>
      </c>
      <c r="K334" s="18" t="s">
        <v>2474</v>
      </c>
      <c r="L334" s="18" t="s">
        <v>2475</v>
      </c>
      <c r="M334" s="3">
        <f t="shared" si="26"/>
        <v>5907.9500000000044</v>
      </c>
      <c r="N334" s="3">
        <f t="shared" si="25"/>
        <v>5496.9000000000042</v>
      </c>
      <c r="O334" s="16">
        <f t="shared" si="27"/>
        <v>0</v>
      </c>
      <c r="P334" s="16">
        <f t="shared" si="28"/>
        <v>0</v>
      </c>
      <c r="Q334" s="16">
        <f t="shared" si="29"/>
        <v>0</v>
      </c>
    </row>
    <row r="335" spans="1:17" x14ac:dyDescent="0.25">
      <c r="A335" s="1" t="s">
        <v>2476</v>
      </c>
      <c r="B335" s="2">
        <v>42871</v>
      </c>
      <c r="C335" s="19" t="s">
        <v>298</v>
      </c>
      <c r="D335" s="19" t="s">
        <v>301</v>
      </c>
      <c r="E335" s="3">
        <v>52.3</v>
      </c>
      <c r="H335" s="18" t="s">
        <v>22</v>
      </c>
      <c r="I335" s="1" t="s">
        <v>23</v>
      </c>
      <c r="J335" s="1" t="s">
        <v>2477</v>
      </c>
      <c r="K335" s="18" t="s">
        <v>2478</v>
      </c>
      <c r="L335" s="18" t="s">
        <v>2442</v>
      </c>
      <c r="M335" s="3">
        <f t="shared" si="26"/>
        <v>5496.9000000000042</v>
      </c>
      <c r="N335" s="3">
        <f t="shared" si="25"/>
        <v>5444.600000000004</v>
      </c>
      <c r="O335" s="16">
        <f t="shared" si="27"/>
        <v>0</v>
      </c>
      <c r="P335" s="16">
        <f t="shared" si="28"/>
        <v>0</v>
      </c>
      <c r="Q335" s="16">
        <f t="shared" si="29"/>
        <v>0</v>
      </c>
    </row>
    <row r="336" spans="1:17" x14ac:dyDescent="0.25">
      <c r="A336" s="1" t="s">
        <v>2479</v>
      </c>
      <c r="B336" s="2">
        <v>42871</v>
      </c>
      <c r="C336" s="19" t="s">
        <v>295</v>
      </c>
      <c r="D336" s="19" t="s">
        <v>301</v>
      </c>
      <c r="E336" s="3">
        <v>4.7699999999999996</v>
      </c>
      <c r="H336" s="18" t="s">
        <v>8</v>
      </c>
      <c r="I336" s="16" t="s">
        <v>9</v>
      </c>
      <c r="J336" s="1" t="s">
        <v>2480</v>
      </c>
      <c r="K336" s="1" t="s">
        <v>2481</v>
      </c>
      <c r="L336" s="1" t="s">
        <v>2442</v>
      </c>
      <c r="M336" s="3">
        <f t="shared" si="26"/>
        <v>5444.600000000004</v>
      </c>
      <c r="N336" s="3">
        <f t="shared" si="25"/>
        <v>5439.8300000000036</v>
      </c>
      <c r="O336" s="16">
        <f t="shared" si="27"/>
        <v>0</v>
      </c>
      <c r="P336" s="16">
        <f t="shared" si="28"/>
        <v>0</v>
      </c>
      <c r="Q336" s="16">
        <f t="shared" si="29"/>
        <v>0</v>
      </c>
    </row>
    <row r="337" spans="1:17" x14ac:dyDescent="0.25">
      <c r="A337" s="1" t="s">
        <v>2482</v>
      </c>
      <c r="B337" s="2">
        <v>42871</v>
      </c>
      <c r="C337" s="19" t="s">
        <v>299</v>
      </c>
      <c r="D337" s="19" t="s">
        <v>303</v>
      </c>
      <c r="E337" s="3">
        <v>132.38999999999999</v>
      </c>
      <c r="H337" s="18" t="s">
        <v>210</v>
      </c>
      <c r="I337" s="1" t="s">
        <v>211</v>
      </c>
      <c r="J337" s="1" t="s">
        <v>2483</v>
      </c>
      <c r="K337" s="18" t="s">
        <v>2484</v>
      </c>
      <c r="L337" s="1" t="s">
        <v>2442</v>
      </c>
      <c r="M337" s="3">
        <f t="shared" si="26"/>
        <v>5439.8300000000036</v>
      </c>
      <c r="N337" s="3">
        <f t="shared" si="25"/>
        <v>5307.4400000000032</v>
      </c>
      <c r="O337" s="16">
        <f t="shared" si="27"/>
        <v>0</v>
      </c>
      <c r="P337" s="16">
        <f t="shared" si="28"/>
        <v>0</v>
      </c>
      <c r="Q337" s="16">
        <f t="shared" si="29"/>
        <v>0</v>
      </c>
    </row>
    <row r="338" spans="1:17" x14ac:dyDescent="0.25">
      <c r="A338" s="18" t="s">
        <v>2485</v>
      </c>
      <c r="B338" s="2">
        <v>42871</v>
      </c>
      <c r="C338" s="20" t="s">
        <v>299</v>
      </c>
      <c r="D338" s="19"/>
      <c r="F338" s="3">
        <v>50</v>
      </c>
      <c r="G338" s="20" t="s">
        <v>299</v>
      </c>
      <c r="H338" s="18" t="s">
        <v>43</v>
      </c>
      <c r="I338" s="18" t="s">
        <v>44</v>
      </c>
      <c r="J338" s="18" t="s">
        <v>2486</v>
      </c>
      <c r="K338" s="18" t="s">
        <v>45</v>
      </c>
      <c r="L338" s="18" t="s">
        <v>2487</v>
      </c>
      <c r="M338" s="3">
        <f t="shared" si="26"/>
        <v>5307.4400000000032</v>
      </c>
      <c r="N338" s="3">
        <f t="shared" si="25"/>
        <v>5357.4400000000032</v>
      </c>
      <c r="O338" s="16">
        <f t="shared" si="27"/>
        <v>0</v>
      </c>
      <c r="P338" s="16">
        <f t="shared" si="28"/>
        <v>0</v>
      </c>
      <c r="Q338" s="16">
        <f t="shared" si="29"/>
        <v>0</v>
      </c>
    </row>
    <row r="339" spans="1:17" x14ac:dyDescent="0.25">
      <c r="A339" s="18" t="s">
        <v>2488</v>
      </c>
      <c r="B339" s="2">
        <v>42871</v>
      </c>
      <c r="C339" s="20" t="s">
        <v>299</v>
      </c>
      <c r="D339" s="19"/>
      <c r="F339" s="3">
        <v>35</v>
      </c>
      <c r="G339" s="20" t="s">
        <v>299</v>
      </c>
      <c r="H339" s="18" t="s">
        <v>124</v>
      </c>
      <c r="I339" s="18" t="s">
        <v>125</v>
      </c>
      <c r="J339" s="18" t="s">
        <v>126</v>
      </c>
      <c r="K339" s="18"/>
      <c r="L339" s="18" t="s">
        <v>2489</v>
      </c>
      <c r="M339" s="3">
        <f t="shared" si="26"/>
        <v>5357.4400000000032</v>
      </c>
      <c r="N339" s="3">
        <f t="shared" si="25"/>
        <v>5392.4400000000032</v>
      </c>
      <c r="O339" s="16">
        <f t="shared" si="27"/>
        <v>0</v>
      </c>
      <c r="P339" s="16">
        <f t="shared" si="28"/>
        <v>0</v>
      </c>
      <c r="Q339" s="16">
        <f t="shared" si="29"/>
        <v>0</v>
      </c>
    </row>
    <row r="340" spans="1:17" x14ac:dyDescent="0.25">
      <c r="A340" s="1" t="s">
        <v>2490</v>
      </c>
      <c r="B340" s="2">
        <v>42871</v>
      </c>
      <c r="C340" s="19" t="s">
        <v>295</v>
      </c>
      <c r="D340" s="19" t="s">
        <v>300</v>
      </c>
      <c r="E340" s="3">
        <v>2.58</v>
      </c>
      <c r="H340" s="18" t="s">
        <v>367</v>
      </c>
      <c r="I340" s="1" t="s">
        <v>20</v>
      </c>
      <c r="J340" s="1" t="s">
        <v>21</v>
      </c>
      <c r="K340" s="18" t="s">
        <v>2491</v>
      </c>
      <c r="L340" s="1" t="s">
        <v>2491</v>
      </c>
      <c r="M340" s="3">
        <f t="shared" si="26"/>
        <v>5392.4400000000032</v>
      </c>
      <c r="N340" s="3">
        <f t="shared" si="25"/>
        <v>5389.8600000000033</v>
      </c>
      <c r="O340" s="16">
        <f t="shared" si="27"/>
        <v>0</v>
      </c>
      <c r="P340" s="16">
        <f t="shared" si="28"/>
        <v>0</v>
      </c>
      <c r="Q340" s="16">
        <f t="shared" si="29"/>
        <v>0</v>
      </c>
    </row>
    <row r="341" spans="1:17" x14ac:dyDescent="0.25">
      <c r="A341" s="1" t="s">
        <v>2431</v>
      </c>
      <c r="B341" s="2">
        <v>42872</v>
      </c>
      <c r="C341" s="19" t="s">
        <v>295</v>
      </c>
      <c r="D341" s="19" t="s">
        <v>300</v>
      </c>
      <c r="E341" s="3">
        <v>26.28</v>
      </c>
      <c r="H341" s="18" t="s">
        <v>26</v>
      </c>
      <c r="I341" s="1" t="s">
        <v>27</v>
      </c>
      <c r="J341" s="1" t="s">
        <v>2432</v>
      </c>
      <c r="K341" s="18" t="s">
        <v>2433</v>
      </c>
      <c r="L341" s="1" t="s">
        <v>2434</v>
      </c>
      <c r="M341" s="3">
        <f t="shared" si="26"/>
        <v>5389.8600000000033</v>
      </c>
      <c r="N341" s="3">
        <f t="shared" si="25"/>
        <v>5363.5800000000036</v>
      </c>
      <c r="O341" s="16">
        <f t="shared" si="27"/>
        <v>0</v>
      </c>
      <c r="P341" s="16">
        <f t="shared" si="28"/>
        <v>0</v>
      </c>
      <c r="Q341" s="16">
        <f t="shared" si="29"/>
        <v>0</v>
      </c>
    </row>
    <row r="342" spans="1:17" x14ac:dyDescent="0.25">
      <c r="A342" s="1" t="s">
        <v>2435</v>
      </c>
      <c r="B342" s="2">
        <v>42872</v>
      </c>
      <c r="C342" s="19" t="s">
        <v>295</v>
      </c>
      <c r="D342" s="19" t="s">
        <v>301</v>
      </c>
      <c r="E342" s="3">
        <v>88.28</v>
      </c>
      <c r="H342" s="18" t="s">
        <v>24</v>
      </c>
      <c r="I342" s="1" t="s">
        <v>25</v>
      </c>
      <c r="J342" s="1" t="s">
        <v>2436</v>
      </c>
      <c r="K342" s="18" t="s">
        <v>2437</v>
      </c>
      <c r="L342" s="18" t="s">
        <v>2438</v>
      </c>
      <c r="M342" s="3">
        <f t="shared" si="26"/>
        <v>5363.5800000000036</v>
      </c>
      <c r="N342" s="3">
        <f t="shared" si="25"/>
        <v>5275.3000000000038</v>
      </c>
      <c r="O342" s="16">
        <f t="shared" si="27"/>
        <v>0</v>
      </c>
      <c r="P342" s="16">
        <f t="shared" si="28"/>
        <v>0</v>
      </c>
      <c r="Q342" s="16">
        <f t="shared" si="29"/>
        <v>0</v>
      </c>
    </row>
    <row r="343" spans="1:17" x14ac:dyDescent="0.25">
      <c r="A343" s="1" t="s">
        <v>2439</v>
      </c>
      <c r="B343" s="2">
        <v>42872</v>
      </c>
      <c r="C343" s="19" t="s">
        <v>299</v>
      </c>
      <c r="D343" s="19" t="s">
        <v>305</v>
      </c>
      <c r="E343" s="3">
        <v>370.5</v>
      </c>
      <c r="H343" s="18" t="s">
        <v>71</v>
      </c>
      <c r="I343" s="1" t="s">
        <v>72</v>
      </c>
      <c r="J343" s="1" t="s">
        <v>2440</v>
      </c>
      <c r="K343" s="18" t="s">
        <v>2441</v>
      </c>
      <c r="L343" s="18" t="s">
        <v>2442</v>
      </c>
      <c r="M343" s="3">
        <f t="shared" si="26"/>
        <v>5275.3000000000038</v>
      </c>
      <c r="N343" s="3">
        <f t="shared" si="25"/>
        <v>4904.8000000000038</v>
      </c>
      <c r="O343" s="16">
        <f t="shared" si="27"/>
        <v>0</v>
      </c>
      <c r="P343" s="16">
        <f t="shared" si="28"/>
        <v>0</v>
      </c>
      <c r="Q343" s="16">
        <f t="shared" si="29"/>
        <v>0</v>
      </c>
    </row>
    <row r="344" spans="1:17" x14ac:dyDescent="0.25">
      <c r="A344" s="1" t="s">
        <v>2443</v>
      </c>
      <c r="B344" s="2">
        <v>42872</v>
      </c>
      <c r="C344" s="19" t="s">
        <v>299</v>
      </c>
      <c r="D344" s="19" t="s">
        <v>301</v>
      </c>
      <c r="E344" s="3">
        <v>227.17</v>
      </c>
      <c r="H344" s="18" t="s">
        <v>2444</v>
      </c>
      <c r="I344" s="1" t="s">
        <v>2445</v>
      </c>
      <c r="J344" s="1" t="s">
        <v>2446</v>
      </c>
      <c r="K344" s="18" t="s">
        <v>2447</v>
      </c>
      <c r="L344" s="1" t="s">
        <v>2442</v>
      </c>
      <c r="M344" s="3">
        <f t="shared" si="26"/>
        <v>4904.8000000000038</v>
      </c>
      <c r="N344" s="3">
        <f t="shared" si="25"/>
        <v>4677.6300000000037</v>
      </c>
      <c r="O344" s="16">
        <f t="shared" si="27"/>
        <v>0</v>
      </c>
      <c r="P344" s="16">
        <f t="shared" si="28"/>
        <v>0</v>
      </c>
      <c r="Q344" s="16">
        <f t="shared" si="29"/>
        <v>0</v>
      </c>
    </row>
    <row r="345" spans="1:17" x14ac:dyDescent="0.25">
      <c r="A345" s="1" t="s">
        <v>2448</v>
      </c>
      <c r="B345" s="2">
        <v>42872</v>
      </c>
      <c r="C345" s="19" t="s">
        <v>299</v>
      </c>
      <c r="D345" s="19" t="s">
        <v>301</v>
      </c>
      <c r="E345" s="3">
        <v>70</v>
      </c>
      <c r="H345" s="18" t="s">
        <v>2342</v>
      </c>
      <c r="I345" s="1" t="s">
        <v>249</v>
      </c>
      <c r="J345" s="1" t="s">
        <v>2449</v>
      </c>
      <c r="K345" s="16"/>
      <c r="L345" s="18" t="s">
        <v>2450</v>
      </c>
      <c r="M345" s="3">
        <f t="shared" si="26"/>
        <v>4677.6300000000037</v>
      </c>
      <c r="N345" s="3">
        <f t="shared" si="25"/>
        <v>4607.6300000000037</v>
      </c>
      <c r="O345" s="16">
        <f t="shared" si="27"/>
        <v>0</v>
      </c>
      <c r="P345" s="16">
        <f t="shared" si="28"/>
        <v>0</v>
      </c>
      <c r="Q345" s="16">
        <f t="shared" si="29"/>
        <v>0</v>
      </c>
    </row>
    <row r="346" spans="1:17" x14ac:dyDescent="0.25">
      <c r="A346" s="1" t="s">
        <v>2451</v>
      </c>
      <c r="B346" s="2">
        <v>42872</v>
      </c>
      <c r="C346" s="20" t="s">
        <v>299</v>
      </c>
      <c r="D346" s="19"/>
      <c r="F346" s="3">
        <v>50</v>
      </c>
      <c r="G346" s="20" t="s">
        <v>299</v>
      </c>
      <c r="H346" s="18" t="s">
        <v>693</v>
      </c>
      <c r="I346" s="1" t="s">
        <v>694</v>
      </c>
      <c r="J346" s="1" t="s">
        <v>7</v>
      </c>
      <c r="K346" s="16" t="s">
        <v>50</v>
      </c>
      <c r="L346" s="18" t="s">
        <v>2452</v>
      </c>
      <c r="M346" s="3">
        <f t="shared" si="26"/>
        <v>4607.6300000000037</v>
      </c>
      <c r="N346" s="3">
        <f t="shared" si="25"/>
        <v>4657.6300000000037</v>
      </c>
      <c r="O346" s="16">
        <f t="shared" si="27"/>
        <v>0</v>
      </c>
      <c r="P346" s="16">
        <f t="shared" si="28"/>
        <v>0</v>
      </c>
      <c r="Q346" s="16">
        <f t="shared" si="29"/>
        <v>0</v>
      </c>
    </row>
    <row r="347" spans="1:17" x14ac:dyDescent="0.25">
      <c r="A347" s="1" t="s">
        <v>2453</v>
      </c>
      <c r="B347" s="2">
        <v>42872</v>
      </c>
      <c r="C347" s="20" t="s">
        <v>299</v>
      </c>
      <c r="D347" s="19"/>
      <c r="F347" s="3">
        <v>45</v>
      </c>
      <c r="G347" s="20" t="s">
        <v>299</v>
      </c>
      <c r="H347" s="18" t="s">
        <v>151</v>
      </c>
      <c r="I347" s="1" t="s">
        <v>152</v>
      </c>
      <c r="J347" s="1" t="s">
        <v>7</v>
      </c>
      <c r="K347" s="16" t="s">
        <v>50</v>
      </c>
      <c r="L347" s="16" t="s">
        <v>2454</v>
      </c>
      <c r="M347" s="3">
        <f t="shared" si="26"/>
        <v>4657.6300000000037</v>
      </c>
      <c r="N347" s="3">
        <f t="shared" si="25"/>
        <v>4702.6300000000037</v>
      </c>
      <c r="O347" s="16">
        <f t="shared" si="27"/>
        <v>0</v>
      </c>
      <c r="P347" s="16">
        <f t="shared" si="28"/>
        <v>0</v>
      </c>
      <c r="Q347" s="16">
        <f t="shared" si="29"/>
        <v>0</v>
      </c>
    </row>
    <row r="348" spans="1:17" x14ac:dyDescent="0.25">
      <c r="A348" s="18" t="s">
        <v>2455</v>
      </c>
      <c r="B348" s="2">
        <v>42872</v>
      </c>
      <c r="C348" s="20" t="s">
        <v>299</v>
      </c>
      <c r="D348" s="19"/>
      <c r="F348" s="3">
        <v>20</v>
      </c>
      <c r="G348" s="20" t="s">
        <v>299</v>
      </c>
      <c r="H348" s="18" t="s">
        <v>1445</v>
      </c>
      <c r="I348" s="18" t="s">
        <v>1446</v>
      </c>
      <c r="J348" s="18" t="s">
        <v>1847</v>
      </c>
      <c r="K348" s="18"/>
      <c r="L348" s="18" t="s">
        <v>2456</v>
      </c>
      <c r="M348" s="3">
        <f t="shared" si="26"/>
        <v>4702.6300000000037</v>
      </c>
      <c r="N348" s="3">
        <f t="shared" si="25"/>
        <v>4722.6300000000037</v>
      </c>
      <c r="O348" s="16">
        <f t="shared" si="27"/>
        <v>0</v>
      </c>
      <c r="P348" s="16">
        <f t="shared" si="28"/>
        <v>0</v>
      </c>
      <c r="Q348" s="16">
        <f t="shared" si="29"/>
        <v>0</v>
      </c>
    </row>
    <row r="349" spans="1:17" s="16" customFormat="1" x14ac:dyDescent="0.25">
      <c r="A349" s="18" t="s">
        <v>2457</v>
      </c>
      <c r="B349" s="19">
        <v>42872</v>
      </c>
      <c r="C349" s="20" t="s">
        <v>299</v>
      </c>
      <c r="D349" s="19"/>
      <c r="E349" s="20"/>
      <c r="F349" s="20">
        <v>45</v>
      </c>
      <c r="G349" s="20" t="s">
        <v>299</v>
      </c>
      <c r="H349" s="18" t="s">
        <v>2022</v>
      </c>
      <c r="I349" s="18" t="s">
        <v>2023</v>
      </c>
      <c r="J349" s="18" t="s">
        <v>2458</v>
      </c>
      <c r="K349" s="18"/>
      <c r="L349" s="18" t="s">
        <v>2459</v>
      </c>
      <c r="M349" s="20">
        <f t="shared" si="26"/>
        <v>4722.6300000000037</v>
      </c>
      <c r="N349" s="20">
        <f t="shared" si="25"/>
        <v>4767.6300000000037</v>
      </c>
      <c r="O349" s="16">
        <f t="shared" si="27"/>
        <v>0</v>
      </c>
      <c r="P349" s="16">
        <f t="shared" si="28"/>
        <v>0</v>
      </c>
      <c r="Q349" s="16">
        <f t="shared" si="29"/>
        <v>0</v>
      </c>
    </row>
    <row r="350" spans="1:17" x14ac:dyDescent="0.25">
      <c r="A350" s="1" t="s">
        <v>2460</v>
      </c>
      <c r="B350" s="2">
        <v>42872</v>
      </c>
      <c r="C350" s="19" t="s">
        <v>295</v>
      </c>
      <c r="D350" s="19" t="s">
        <v>300</v>
      </c>
      <c r="E350" s="3">
        <v>5.24</v>
      </c>
      <c r="H350" s="18" t="s">
        <v>367</v>
      </c>
      <c r="I350" s="1" t="s">
        <v>20</v>
      </c>
      <c r="J350" s="1" t="s">
        <v>21</v>
      </c>
      <c r="K350" s="18" t="s">
        <v>2461</v>
      </c>
      <c r="L350" s="1" t="s">
        <v>2461</v>
      </c>
      <c r="M350" s="20">
        <f t="shared" si="26"/>
        <v>4767.6300000000037</v>
      </c>
      <c r="N350" s="3">
        <f t="shared" si="25"/>
        <v>4762.390000000004</v>
      </c>
      <c r="O350" s="16">
        <f t="shared" si="27"/>
        <v>0</v>
      </c>
      <c r="P350" s="16">
        <f t="shared" si="28"/>
        <v>0</v>
      </c>
      <c r="Q350" s="16">
        <f t="shared" si="29"/>
        <v>0</v>
      </c>
    </row>
    <row r="351" spans="1:17" x14ac:dyDescent="0.25">
      <c r="A351" s="1" t="s">
        <v>2422</v>
      </c>
      <c r="B351" s="2">
        <v>42873</v>
      </c>
      <c r="C351" s="20" t="s">
        <v>299</v>
      </c>
      <c r="D351" s="19"/>
      <c r="F351" s="3">
        <v>27</v>
      </c>
      <c r="G351" s="20" t="s">
        <v>299</v>
      </c>
      <c r="H351" s="18" t="s">
        <v>54</v>
      </c>
      <c r="I351" s="1" t="s">
        <v>55</v>
      </c>
      <c r="J351" s="1" t="s">
        <v>2423</v>
      </c>
      <c r="K351" s="18"/>
      <c r="L351" s="1" t="s">
        <v>2424</v>
      </c>
      <c r="M351" s="3">
        <f t="shared" si="26"/>
        <v>4762.390000000004</v>
      </c>
      <c r="N351" s="3">
        <f t="shared" si="25"/>
        <v>4789.390000000004</v>
      </c>
      <c r="O351" s="16">
        <f t="shared" si="27"/>
        <v>0</v>
      </c>
      <c r="P351" s="16">
        <f t="shared" si="28"/>
        <v>0</v>
      </c>
      <c r="Q351" s="16">
        <f t="shared" si="29"/>
        <v>0</v>
      </c>
    </row>
    <row r="352" spans="1:17" x14ac:dyDescent="0.25">
      <c r="A352" s="18" t="s">
        <v>2425</v>
      </c>
      <c r="B352" s="2">
        <v>42873</v>
      </c>
      <c r="C352" s="20" t="s">
        <v>299</v>
      </c>
      <c r="D352" s="19"/>
      <c r="F352" s="3">
        <v>60</v>
      </c>
      <c r="G352" s="20" t="s">
        <v>299</v>
      </c>
      <c r="H352" s="18" t="s">
        <v>48</v>
      </c>
      <c r="I352" s="18" t="s">
        <v>49</v>
      </c>
      <c r="J352" s="18" t="s">
        <v>7</v>
      </c>
      <c r="K352" s="18" t="s">
        <v>50</v>
      </c>
      <c r="L352" s="18" t="s">
        <v>2426</v>
      </c>
      <c r="M352" s="3">
        <f t="shared" si="26"/>
        <v>4789.390000000004</v>
      </c>
      <c r="N352" s="3">
        <f t="shared" si="25"/>
        <v>4849.390000000004</v>
      </c>
      <c r="O352" s="16">
        <f t="shared" si="27"/>
        <v>0</v>
      </c>
      <c r="P352" s="16">
        <f t="shared" si="28"/>
        <v>0</v>
      </c>
      <c r="Q352" s="16">
        <f t="shared" si="29"/>
        <v>0</v>
      </c>
    </row>
    <row r="353" spans="1:17" x14ac:dyDescent="0.25">
      <c r="A353" s="1" t="s">
        <v>2427</v>
      </c>
      <c r="B353" s="2">
        <v>42873</v>
      </c>
      <c r="C353" s="20" t="s">
        <v>299</v>
      </c>
      <c r="D353" s="19"/>
      <c r="F353" s="3">
        <v>45</v>
      </c>
      <c r="G353" s="20" t="s">
        <v>299</v>
      </c>
      <c r="H353" s="18" t="s">
        <v>594</v>
      </c>
      <c r="I353" s="1" t="s">
        <v>2428</v>
      </c>
      <c r="J353" s="1" t="s">
        <v>7</v>
      </c>
      <c r="K353" s="18" t="s">
        <v>2429</v>
      </c>
      <c r="L353" s="1" t="s">
        <v>2430</v>
      </c>
      <c r="M353" s="3">
        <f t="shared" si="26"/>
        <v>4849.390000000004</v>
      </c>
      <c r="N353" s="3">
        <f t="shared" si="25"/>
        <v>4894.390000000004</v>
      </c>
      <c r="O353" s="16">
        <f t="shared" si="27"/>
        <v>0</v>
      </c>
      <c r="P353" s="16">
        <f t="shared" si="28"/>
        <v>0</v>
      </c>
      <c r="Q353" s="16">
        <f t="shared" si="29"/>
        <v>0</v>
      </c>
    </row>
    <row r="354" spans="1:17" x14ac:dyDescent="0.25">
      <c r="A354" s="1" t="s">
        <v>2416</v>
      </c>
      <c r="B354" s="2">
        <v>42873</v>
      </c>
      <c r="C354" s="20" t="s">
        <v>297</v>
      </c>
      <c r="D354" s="19"/>
      <c r="F354" s="3">
        <v>650</v>
      </c>
      <c r="G354" s="20" t="s">
        <v>297</v>
      </c>
      <c r="H354" s="18" t="s">
        <v>114</v>
      </c>
      <c r="I354" s="16" t="s">
        <v>115</v>
      </c>
      <c r="J354" s="1" t="s">
        <v>2417</v>
      </c>
      <c r="K354" s="18"/>
      <c r="L354" s="1"/>
      <c r="M354" s="3">
        <f t="shared" si="26"/>
        <v>4894.390000000004</v>
      </c>
      <c r="N354" s="3">
        <f t="shared" si="25"/>
        <v>5544.390000000004</v>
      </c>
      <c r="O354" s="16">
        <f t="shared" si="27"/>
        <v>0</v>
      </c>
      <c r="P354" s="16">
        <f t="shared" si="28"/>
        <v>0</v>
      </c>
      <c r="Q354" s="16">
        <f t="shared" si="29"/>
        <v>0</v>
      </c>
    </row>
    <row r="355" spans="1:17" x14ac:dyDescent="0.25">
      <c r="A355" s="1" t="s">
        <v>2418</v>
      </c>
      <c r="B355" s="2">
        <v>42873</v>
      </c>
      <c r="C355" s="20" t="s">
        <v>299</v>
      </c>
      <c r="D355" s="19"/>
      <c r="F355" s="3">
        <v>27</v>
      </c>
      <c r="G355" s="20" t="s">
        <v>299</v>
      </c>
      <c r="H355" s="18" t="s">
        <v>645</v>
      </c>
      <c r="I355" s="16" t="s">
        <v>41</v>
      </c>
      <c r="J355" s="1" t="s">
        <v>7</v>
      </c>
      <c r="K355" s="1" t="s">
        <v>50</v>
      </c>
      <c r="L355" s="1" t="s">
        <v>2419</v>
      </c>
      <c r="M355" s="3">
        <f t="shared" si="26"/>
        <v>5544.390000000004</v>
      </c>
      <c r="N355" s="3">
        <f t="shared" si="25"/>
        <v>5571.390000000004</v>
      </c>
      <c r="O355" s="16">
        <f t="shared" si="27"/>
        <v>0</v>
      </c>
      <c r="P355" s="16">
        <f t="shared" si="28"/>
        <v>0</v>
      </c>
      <c r="Q355" s="16">
        <f t="shared" si="29"/>
        <v>0</v>
      </c>
    </row>
    <row r="356" spans="1:17" x14ac:dyDescent="0.25">
      <c r="A356" s="1" t="s">
        <v>2420</v>
      </c>
      <c r="B356" s="2">
        <v>42873</v>
      </c>
      <c r="C356" s="19" t="s">
        <v>295</v>
      </c>
      <c r="D356" s="19" t="s">
        <v>300</v>
      </c>
      <c r="E356" s="3">
        <v>0.36</v>
      </c>
      <c r="H356" s="18" t="s">
        <v>367</v>
      </c>
      <c r="I356" s="1" t="s">
        <v>20</v>
      </c>
      <c r="J356" s="1" t="s">
        <v>21</v>
      </c>
      <c r="K356" s="18" t="s">
        <v>2421</v>
      </c>
      <c r="L356" s="1" t="s">
        <v>2421</v>
      </c>
      <c r="M356" s="3">
        <f t="shared" si="26"/>
        <v>5571.390000000004</v>
      </c>
      <c r="N356" s="3">
        <f t="shared" si="25"/>
        <v>5571.0300000000043</v>
      </c>
      <c r="O356" s="16">
        <f t="shared" si="27"/>
        <v>0</v>
      </c>
      <c r="P356" s="16">
        <f t="shared" si="28"/>
        <v>0</v>
      </c>
      <c r="Q356" s="16">
        <f t="shared" si="29"/>
        <v>0</v>
      </c>
    </row>
    <row r="357" spans="1:17" x14ac:dyDescent="0.25">
      <c r="A357" s="18" t="s">
        <v>2391</v>
      </c>
      <c r="B357" s="2">
        <v>42874</v>
      </c>
      <c r="C357" s="20" t="s">
        <v>299</v>
      </c>
      <c r="D357" s="19"/>
      <c r="F357" s="3">
        <v>27</v>
      </c>
      <c r="G357" s="20" t="s">
        <v>299</v>
      </c>
      <c r="H357" s="18" t="s">
        <v>1880</v>
      </c>
      <c r="I357" s="18" t="s">
        <v>1881</v>
      </c>
      <c r="J357" s="18" t="s">
        <v>1882</v>
      </c>
      <c r="K357" s="18"/>
      <c r="L357" s="18" t="s">
        <v>2392</v>
      </c>
      <c r="M357" s="3">
        <f t="shared" si="26"/>
        <v>5571.0300000000043</v>
      </c>
      <c r="N357" s="3">
        <f t="shared" si="25"/>
        <v>5598.0300000000043</v>
      </c>
      <c r="O357" s="16">
        <f t="shared" si="27"/>
        <v>0</v>
      </c>
      <c r="P357" s="16">
        <f t="shared" si="28"/>
        <v>0</v>
      </c>
      <c r="Q357" s="16">
        <f t="shared" si="29"/>
        <v>0</v>
      </c>
    </row>
    <row r="358" spans="1:17" x14ac:dyDescent="0.25">
      <c r="A358" s="1" t="s">
        <v>2393</v>
      </c>
      <c r="B358" s="2">
        <v>42874</v>
      </c>
      <c r="C358" s="20" t="s">
        <v>299</v>
      </c>
      <c r="D358" s="19"/>
      <c r="F358" s="3">
        <v>27</v>
      </c>
      <c r="G358" s="20" t="s">
        <v>299</v>
      </c>
      <c r="H358" s="18" t="s">
        <v>106</v>
      </c>
      <c r="I358" s="1" t="s">
        <v>107</v>
      </c>
      <c r="J358" s="1" t="s">
        <v>7</v>
      </c>
      <c r="K358" s="18" t="s">
        <v>39</v>
      </c>
      <c r="L358" s="18" t="s">
        <v>2394</v>
      </c>
      <c r="M358" s="3">
        <f t="shared" si="26"/>
        <v>5598.0300000000043</v>
      </c>
      <c r="N358" s="3">
        <f t="shared" si="25"/>
        <v>5625.0300000000043</v>
      </c>
      <c r="O358" s="16">
        <f t="shared" si="27"/>
        <v>0</v>
      </c>
      <c r="P358" s="16">
        <f t="shared" si="28"/>
        <v>0</v>
      </c>
      <c r="Q358" s="16">
        <f t="shared" si="29"/>
        <v>0</v>
      </c>
    </row>
    <row r="359" spans="1:17" x14ac:dyDescent="0.25">
      <c r="A359" s="18" t="s">
        <v>2395</v>
      </c>
      <c r="B359" s="2">
        <v>42874</v>
      </c>
      <c r="C359" s="20" t="s">
        <v>299</v>
      </c>
      <c r="D359" s="19"/>
      <c r="F359" s="3">
        <v>45</v>
      </c>
      <c r="G359" s="20" t="s">
        <v>299</v>
      </c>
      <c r="H359" s="18" t="s">
        <v>145</v>
      </c>
      <c r="I359" s="18" t="s">
        <v>146</v>
      </c>
      <c r="J359" s="18" t="s">
        <v>147</v>
      </c>
      <c r="K359" s="18"/>
      <c r="L359" s="18" t="s">
        <v>2396</v>
      </c>
      <c r="M359" s="3">
        <f t="shared" si="26"/>
        <v>5625.0300000000043</v>
      </c>
      <c r="N359" s="3">
        <f t="shared" si="25"/>
        <v>5670.0300000000043</v>
      </c>
      <c r="O359" s="16">
        <f t="shared" si="27"/>
        <v>0</v>
      </c>
      <c r="P359" s="16">
        <f t="shared" si="28"/>
        <v>0</v>
      </c>
      <c r="Q359" s="16">
        <f t="shared" si="29"/>
        <v>0</v>
      </c>
    </row>
    <row r="360" spans="1:17" x14ac:dyDescent="0.25">
      <c r="A360" s="18" t="s">
        <v>2397</v>
      </c>
      <c r="B360" s="2">
        <v>42874</v>
      </c>
      <c r="C360" s="20" t="s">
        <v>299</v>
      </c>
      <c r="D360" s="19"/>
      <c r="F360" s="3">
        <v>20</v>
      </c>
      <c r="G360" s="20" t="s">
        <v>299</v>
      </c>
      <c r="H360" s="18" t="s">
        <v>122</v>
      </c>
      <c r="I360" s="18" t="s">
        <v>123</v>
      </c>
      <c r="J360" s="18" t="s">
        <v>2398</v>
      </c>
      <c r="K360" s="18"/>
      <c r="L360" s="18" t="s">
        <v>2399</v>
      </c>
      <c r="M360" s="3">
        <f t="shared" si="26"/>
        <v>5670.0300000000043</v>
      </c>
      <c r="N360" s="3">
        <f t="shared" si="25"/>
        <v>5690.0300000000043</v>
      </c>
      <c r="O360" s="16">
        <f t="shared" si="27"/>
        <v>0</v>
      </c>
      <c r="P360" s="16">
        <f t="shared" si="28"/>
        <v>0</v>
      </c>
      <c r="Q360" s="16">
        <f t="shared" si="29"/>
        <v>0</v>
      </c>
    </row>
    <row r="361" spans="1:17" x14ac:dyDescent="0.25">
      <c r="A361" s="18" t="s">
        <v>2400</v>
      </c>
      <c r="B361" s="2">
        <v>42874</v>
      </c>
      <c r="C361" s="19" t="s">
        <v>295</v>
      </c>
      <c r="D361" s="19" t="s">
        <v>301</v>
      </c>
      <c r="E361" s="3">
        <v>29.99</v>
      </c>
      <c r="H361" s="18" t="s">
        <v>2401</v>
      </c>
      <c r="I361" s="18" t="s">
        <v>2402</v>
      </c>
      <c r="J361" s="18" t="s">
        <v>2403</v>
      </c>
      <c r="K361" s="18" t="s">
        <v>2404</v>
      </c>
      <c r="L361" s="18" t="s">
        <v>2405</v>
      </c>
      <c r="M361" s="3">
        <f t="shared" si="26"/>
        <v>5690.0300000000043</v>
      </c>
      <c r="N361" s="3">
        <f t="shared" si="25"/>
        <v>5660.0400000000045</v>
      </c>
      <c r="O361" s="16">
        <f t="shared" si="27"/>
        <v>0</v>
      </c>
      <c r="P361" s="16">
        <f t="shared" si="28"/>
        <v>0</v>
      </c>
      <c r="Q361" s="16">
        <f t="shared" si="29"/>
        <v>0</v>
      </c>
    </row>
    <row r="362" spans="1:17" x14ac:dyDescent="0.25">
      <c r="A362" s="1" t="s">
        <v>2406</v>
      </c>
      <c r="B362" s="2">
        <v>42874</v>
      </c>
      <c r="C362" s="19" t="s">
        <v>292</v>
      </c>
      <c r="D362" s="19" t="s">
        <v>301</v>
      </c>
      <c r="E362" s="3">
        <v>40</v>
      </c>
      <c r="H362" s="18" t="s">
        <v>2407</v>
      </c>
      <c r="I362" s="1" t="s">
        <v>2408</v>
      </c>
      <c r="J362" s="1" t="s">
        <v>2409</v>
      </c>
      <c r="K362" s="18" t="s">
        <v>2410</v>
      </c>
      <c r="L362" s="1" t="s">
        <v>2411</v>
      </c>
      <c r="M362" s="3">
        <f t="shared" si="26"/>
        <v>5660.0400000000045</v>
      </c>
      <c r="N362" s="3">
        <f t="shared" si="25"/>
        <v>5620.0400000000045</v>
      </c>
      <c r="O362" s="16">
        <f t="shared" si="27"/>
        <v>0</v>
      </c>
      <c r="P362" s="16">
        <f t="shared" si="28"/>
        <v>0</v>
      </c>
      <c r="Q362" s="16">
        <f t="shared" si="29"/>
        <v>0</v>
      </c>
    </row>
    <row r="363" spans="1:17" x14ac:dyDescent="0.25">
      <c r="A363" s="1" t="s">
        <v>2412</v>
      </c>
      <c r="B363" s="2">
        <v>42874</v>
      </c>
      <c r="C363" s="20" t="s">
        <v>299</v>
      </c>
      <c r="D363" s="19"/>
      <c r="F363" s="3">
        <v>37</v>
      </c>
      <c r="G363" s="20" t="s">
        <v>299</v>
      </c>
      <c r="H363" s="18" t="s">
        <v>46</v>
      </c>
      <c r="I363" s="1" t="s">
        <v>47</v>
      </c>
      <c r="J363" s="1" t="s">
        <v>7</v>
      </c>
      <c r="K363" s="18" t="s">
        <v>39</v>
      </c>
      <c r="L363" s="1" t="s">
        <v>2413</v>
      </c>
      <c r="M363" s="3">
        <f t="shared" si="26"/>
        <v>5620.0400000000045</v>
      </c>
      <c r="N363" s="3">
        <f t="shared" si="25"/>
        <v>5657.0400000000045</v>
      </c>
      <c r="O363" s="16">
        <f t="shared" si="27"/>
        <v>0</v>
      </c>
      <c r="P363" s="16">
        <f t="shared" si="28"/>
        <v>0</v>
      </c>
      <c r="Q363" s="16">
        <f t="shared" si="29"/>
        <v>0</v>
      </c>
    </row>
    <row r="364" spans="1:17" x14ac:dyDescent="0.25">
      <c r="A364" s="1" t="s">
        <v>2414</v>
      </c>
      <c r="B364" s="2">
        <v>42874</v>
      </c>
      <c r="C364" s="19" t="s">
        <v>295</v>
      </c>
      <c r="D364" s="19" t="s">
        <v>300</v>
      </c>
      <c r="E364" s="3">
        <v>2.2400000000000002</v>
      </c>
      <c r="H364" s="18" t="s">
        <v>367</v>
      </c>
      <c r="I364" s="1" t="s">
        <v>20</v>
      </c>
      <c r="J364" s="1" t="s">
        <v>21</v>
      </c>
      <c r="K364" s="18" t="s">
        <v>2415</v>
      </c>
      <c r="L364" s="1" t="s">
        <v>2415</v>
      </c>
      <c r="M364" s="3">
        <f t="shared" si="26"/>
        <v>5657.0400000000045</v>
      </c>
      <c r="N364" s="3">
        <f t="shared" si="25"/>
        <v>5654.8000000000047</v>
      </c>
      <c r="O364" s="16">
        <f t="shared" si="27"/>
        <v>0</v>
      </c>
      <c r="P364" s="16">
        <f t="shared" si="28"/>
        <v>0</v>
      </c>
      <c r="Q364" s="16">
        <f t="shared" si="29"/>
        <v>0</v>
      </c>
    </row>
    <row r="365" spans="1:17" x14ac:dyDescent="0.25">
      <c r="A365" s="18" t="s">
        <v>2387</v>
      </c>
      <c r="B365" s="2">
        <v>42877</v>
      </c>
      <c r="C365" s="20" t="s">
        <v>299</v>
      </c>
      <c r="D365" s="19"/>
      <c r="F365" s="3">
        <v>20</v>
      </c>
      <c r="G365" s="20" t="s">
        <v>299</v>
      </c>
      <c r="H365" s="18" t="s">
        <v>140</v>
      </c>
      <c r="I365" s="18" t="s">
        <v>141</v>
      </c>
      <c r="J365" s="18" t="s">
        <v>7</v>
      </c>
      <c r="K365" s="18" t="s">
        <v>39</v>
      </c>
      <c r="L365" s="18" t="s">
        <v>2388</v>
      </c>
      <c r="M365" s="3">
        <f t="shared" si="26"/>
        <v>5654.8000000000047</v>
      </c>
      <c r="N365" s="3">
        <f t="shared" si="25"/>
        <v>5674.8000000000047</v>
      </c>
      <c r="O365" s="16">
        <f t="shared" si="27"/>
        <v>0</v>
      </c>
      <c r="P365" s="16">
        <f t="shared" si="28"/>
        <v>0</v>
      </c>
      <c r="Q365" s="16">
        <f t="shared" si="29"/>
        <v>0</v>
      </c>
    </row>
    <row r="366" spans="1:17" x14ac:dyDescent="0.25">
      <c r="A366" s="18" t="s">
        <v>2389</v>
      </c>
      <c r="B366" s="2">
        <v>42877</v>
      </c>
      <c r="C366" s="19" t="s">
        <v>295</v>
      </c>
      <c r="D366" s="19" t="s">
        <v>300</v>
      </c>
      <c r="E366" s="3">
        <v>0.12</v>
      </c>
      <c r="H366" s="18" t="s">
        <v>367</v>
      </c>
      <c r="I366" s="18" t="s">
        <v>20</v>
      </c>
      <c r="J366" s="18" t="s">
        <v>21</v>
      </c>
      <c r="K366" s="18" t="s">
        <v>2390</v>
      </c>
      <c r="L366" s="18" t="s">
        <v>2390</v>
      </c>
      <c r="M366" s="3">
        <f t="shared" si="26"/>
        <v>5674.8000000000047</v>
      </c>
      <c r="N366" s="3">
        <f t="shared" si="25"/>
        <v>5674.6800000000048</v>
      </c>
      <c r="O366" s="16">
        <f t="shared" si="27"/>
        <v>0</v>
      </c>
      <c r="P366" s="16">
        <f t="shared" si="28"/>
        <v>0</v>
      </c>
      <c r="Q366" s="16">
        <f t="shared" si="29"/>
        <v>0</v>
      </c>
    </row>
    <row r="367" spans="1:17" x14ac:dyDescent="0.25">
      <c r="A367" s="18" t="s">
        <v>2380</v>
      </c>
      <c r="B367" s="2">
        <v>42878</v>
      </c>
      <c r="C367" s="19" t="s">
        <v>295</v>
      </c>
      <c r="D367" s="19"/>
      <c r="F367" s="3">
        <v>2552</v>
      </c>
      <c r="G367" s="20" t="s">
        <v>294</v>
      </c>
      <c r="H367" s="18" t="s">
        <v>127</v>
      </c>
      <c r="I367" s="18" t="s">
        <v>128</v>
      </c>
      <c r="J367" s="18" t="s">
        <v>238</v>
      </c>
      <c r="K367" s="18"/>
      <c r="L367" s="18" t="s">
        <v>2381</v>
      </c>
      <c r="M367" s="3">
        <f t="shared" si="26"/>
        <v>5674.6800000000048</v>
      </c>
      <c r="N367" s="3">
        <f t="shared" si="25"/>
        <v>8226.6800000000039</v>
      </c>
      <c r="O367" s="16">
        <f t="shared" si="27"/>
        <v>0</v>
      </c>
      <c r="P367" s="16">
        <f t="shared" si="28"/>
        <v>0</v>
      </c>
      <c r="Q367" s="16">
        <f t="shared" si="29"/>
        <v>0</v>
      </c>
    </row>
    <row r="368" spans="1:17" x14ac:dyDescent="0.25">
      <c r="A368" s="18" t="s">
        <v>2382</v>
      </c>
      <c r="B368" s="2">
        <v>42878</v>
      </c>
      <c r="C368" s="20" t="s">
        <v>299</v>
      </c>
      <c r="D368" s="19"/>
      <c r="F368" s="3">
        <v>27</v>
      </c>
      <c r="G368" s="20" t="s">
        <v>299</v>
      </c>
      <c r="H368" s="18" t="s">
        <v>594</v>
      </c>
      <c r="I368" s="18" t="s">
        <v>2237</v>
      </c>
      <c r="J368" s="18" t="s">
        <v>7</v>
      </c>
      <c r="K368" s="18" t="s">
        <v>2383</v>
      </c>
      <c r="L368" s="18" t="s">
        <v>2384</v>
      </c>
      <c r="M368" s="3">
        <f t="shared" si="26"/>
        <v>8226.6800000000039</v>
      </c>
      <c r="N368" s="3">
        <f t="shared" si="25"/>
        <v>8253.6800000000039</v>
      </c>
      <c r="O368" s="16">
        <f t="shared" si="27"/>
        <v>0</v>
      </c>
      <c r="P368" s="16">
        <f t="shared" si="28"/>
        <v>0</v>
      </c>
      <c r="Q368" s="16">
        <f t="shared" si="29"/>
        <v>0</v>
      </c>
    </row>
    <row r="369" spans="1:17" x14ac:dyDescent="0.25">
      <c r="A369" s="1" t="s">
        <v>2385</v>
      </c>
      <c r="B369" s="2">
        <v>42878</v>
      </c>
      <c r="C369" s="19" t="s">
        <v>295</v>
      </c>
      <c r="D369" s="19" t="s">
        <v>300</v>
      </c>
      <c r="E369" s="3">
        <v>0.12</v>
      </c>
      <c r="H369" s="18" t="s">
        <v>367</v>
      </c>
      <c r="I369" s="1" t="s">
        <v>20</v>
      </c>
      <c r="J369" s="1" t="s">
        <v>21</v>
      </c>
      <c r="K369" s="18" t="s">
        <v>2386</v>
      </c>
      <c r="L369" s="1" t="s">
        <v>2386</v>
      </c>
      <c r="M369" s="3">
        <f t="shared" si="26"/>
        <v>8253.6800000000039</v>
      </c>
      <c r="N369" s="3">
        <f t="shared" si="25"/>
        <v>8253.5600000000031</v>
      </c>
      <c r="O369" s="16">
        <f t="shared" si="27"/>
        <v>0</v>
      </c>
      <c r="P369" s="16">
        <f t="shared" si="28"/>
        <v>0</v>
      </c>
      <c r="Q369" s="16">
        <f t="shared" si="29"/>
        <v>0</v>
      </c>
    </row>
    <row r="370" spans="1:17" x14ac:dyDescent="0.25">
      <c r="A370" s="1" t="s">
        <v>2368</v>
      </c>
      <c r="B370" s="2">
        <v>42880</v>
      </c>
      <c r="C370" s="19" t="s">
        <v>299</v>
      </c>
      <c r="D370" s="19" t="s">
        <v>301</v>
      </c>
      <c r="E370" s="3">
        <v>80</v>
      </c>
      <c r="H370" s="18" t="s">
        <v>138</v>
      </c>
      <c r="I370" s="1" t="s">
        <v>139</v>
      </c>
      <c r="J370" s="1" t="s">
        <v>2369</v>
      </c>
      <c r="K370" s="18" t="s">
        <v>2370</v>
      </c>
      <c r="L370" s="18" t="s">
        <v>2353</v>
      </c>
      <c r="M370" s="3">
        <f t="shared" si="26"/>
        <v>8253.5600000000031</v>
      </c>
      <c r="N370" s="3">
        <f t="shared" si="25"/>
        <v>8173.5600000000031</v>
      </c>
      <c r="O370" s="16">
        <f t="shared" si="27"/>
        <v>0</v>
      </c>
      <c r="P370" s="16">
        <f t="shared" si="28"/>
        <v>0</v>
      </c>
      <c r="Q370" s="16">
        <f t="shared" si="29"/>
        <v>0</v>
      </c>
    </row>
    <row r="371" spans="1:17" x14ac:dyDescent="0.25">
      <c r="A371" s="1" t="s">
        <v>2371</v>
      </c>
      <c r="B371" s="2">
        <v>42880</v>
      </c>
      <c r="C371" s="20" t="s">
        <v>299</v>
      </c>
      <c r="D371" s="19"/>
      <c r="F371" s="3">
        <v>27</v>
      </c>
      <c r="G371" s="20" t="s">
        <v>299</v>
      </c>
      <c r="H371" s="18" t="s">
        <v>822</v>
      </c>
      <c r="I371" s="1" t="s">
        <v>823</v>
      </c>
      <c r="J371" s="1" t="s">
        <v>824</v>
      </c>
      <c r="K371" s="18"/>
      <c r="L371" s="1" t="s">
        <v>2372</v>
      </c>
      <c r="M371" s="3">
        <f t="shared" si="26"/>
        <v>8173.5600000000031</v>
      </c>
      <c r="N371" s="3">
        <f t="shared" si="25"/>
        <v>8200.5600000000031</v>
      </c>
      <c r="O371" s="16">
        <f t="shared" si="27"/>
        <v>0</v>
      </c>
      <c r="P371" s="16">
        <f t="shared" si="28"/>
        <v>0</v>
      </c>
      <c r="Q371" s="16">
        <f t="shared" si="29"/>
        <v>0</v>
      </c>
    </row>
    <row r="372" spans="1:17" x14ac:dyDescent="0.25">
      <c r="A372" s="1" t="s">
        <v>2373</v>
      </c>
      <c r="B372" s="2">
        <v>42880</v>
      </c>
      <c r="C372" s="20" t="s">
        <v>299</v>
      </c>
      <c r="D372" s="19"/>
      <c r="F372" s="3">
        <v>20</v>
      </c>
      <c r="G372" s="20" t="s">
        <v>299</v>
      </c>
      <c r="H372" s="18" t="s">
        <v>1086</v>
      </c>
      <c r="I372" s="1" t="s">
        <v>1087</v>
      </c>
      <c r="J372" s="1" t="s">
        <v>2374</v>
      </c>
      <c r="K372" s="18"/>
      <c r="L372" s="1" t="s">
        <v>2375</v>
      </c>
      <c r="M372" s="3">
        <f t="shared" si="26"/>
        <v>8200.5600000000031</v>
      </c>
      <c r="N372" s="3">
        <f t="shared" si="25"/>
        <v>8220.5600000000031</v>
      </c>
      <c r="O372" s="16">
        <f t="shared" si="27"/>
        <v>0</v>
      </c>
      <c r="P372" s="16">
        <f t="shared" si="28"/>
        <v>0</v>
      </c>
      <c r="Q372" s="16">
        <f t="shared" si="29"/>
        <v>0</v>
      </c>
    </row>
    <row r="373" spans="1:17" x14ac:dyDescent="0.25">
      <c r="A373" s="1" t="s">
        <v>2376</v>
      </c>
      <c r="B373" s="2">
        <v>42880</v>
      </c>
      <c r="C373" s="20" t="s">
        <v>299</v>
      </c>
      <c r="D373" s="19"/>
      <c r="F373" s="3">
        <v>27</v>
      </c>
      <c r="G373" s="20" t="s">
        <v>299</v>
      </c>
      <c r="H373" s="18" t="s">
        <v>109</v>
      </c>
      <c r="I373" s="1" t="s">
        <v>110</v>
      </c>
      <c r="J373" s="1" t="s">
        <v>111</v>
      </c>
      <c r="K373" s="1"/>
      <c r="L373" s="1" t="s">
        <v>2377</v>
      </c>
      <c r="M373" s="3">
        <f t="shared" si="26"/>
        <v>8220.5600000000031</v>
      </c>
      <c r="N373" s="3">
        <f t="shared" si="25"/>
        <v>8247.5600000000031</v>
      </c>
      <c r="O373" s="16">
        <f t="shared" si="27"/>
        <v>0</v>
      </c>
      <c r="P373" s="16">
        <f t="shared" si="28"/>
        <v>0</v>
      </c>
      <c r="Q373" s="16">
        <f t="shared" si="29"/>
        <v>0</v>
      </c>
    </row>
    <row r="374" spans="1:17" x14ac:dyDescent="0.25">
      <c r="A374" s="1" t="s">
        <v>2378</v>
      </c>
      <c r="B374" s="2">
        <v>42880</v>
      </c>
      <c r="C374" s="19" t="s">
        <v>295</v>
      </c>
      <c r="D374" s="19" t="s">
        <v>300</v>
      </c>
      <c r="E374" s="3">
        <v>1</v>
      </c>
      <c r="H374" s="18" t="s">
        <v>367</v>
      </c>
      <c r="I374" s="1" t="s">
        <v>20</v>
      </c>
      <c r="J374" s="1" t="s">
        <v>21</v>
      </c>
      <c r="K374" s="18" t="s">
        <v>2379</v>
      </c>
      <c r="L374" s="1" t="s">
        <v>2379</v>
      </c>
      <c r="M374" s="3">
        <f t="shared" si="26"/>
        <v>8247.5600000000031</v>
      </c>
      <c r="N374" s="3">
        <f t="shared" si="25"/>
        <v>8246.5600000000031</v>
      </c>
      <c r="O374" s="16">
        <f t="shared" si="27"/>
        <v>0</v>
      </c>
      <c r="P374" s="16">
        <f t="shared" si="28"/>
        <v>0</v>
      </c>
      <c r="Q374" s="16">
        <f t="shared" si="29"/>
        <v>0</v>
      </c>
    </row>
    <row r="375" spans="1:17" x14ac:dyDescent="0.25">
      <c r="A375" s="1" t="s">
        <v>2326</v>
      </c>
      <c r="B375" s="2">
        <v>42881</v>
      </c>
      <c r="C375" s="20" t="s">
        <v>299</v>
      </c>
      <c r="D375" s="19"/>
      <c r="F375" s="3">
        <v>20</v>
      </c>
      <c r="G375" s="20" t="s">
        <v>299</v>
      </c>
      <c r="H375" s="18" t="s">
        <v>104</v>
      </c>
      <c r="I375" s="1" t="s">
        <v>105</v>
      </c>
      <c r="J375" s="1" t="s">
        <v>2327</v>
      </c>
      <c r="K375" s="18"/>
      <c r="L375" s="18" t="s">
        <v>2328</v>
      </c>
      <c r="M375" s="3">
        <f t="shared" si="26"/>
        <v>8246.5600000000031</v>
      </c>
      <c r="N375" s="3">
        <f t="shared" si="25"/>
        <v>8266.5600000000031</v>
      </c>
      <c r="O375" s="16">
        <f t="shared" si="27"/>
        <v>0</v>
      </c>
      <c r="P375" s="16">
        <f t="shared" si="28"/>
        <v>0</v>
      </c>
      <c r="Q375" s="16">
        <f t="shared" si="29"/>
        <v>0</v>
      </c>
    </row>
    <row r="376" spans="1:17" x14ac:dyDescent="0.25">
      <c r="A376" s="1" t="s">
        <v>2329</v>
      </c>
      <c r="B376" s="2">
        <v>42881</v>
      </c>
      <c r="C376" s="19" t="s">
        <v>297</v>
      </c>
      <c r="D376" s="19" t="s">
        <v>301</v>
      </c>
      <c r="E376" s="3">
        <v>729.02</v>
      </c>
      <c r="H376" s="18" t="s">
        <v>28</v>
      </c>
      <c r="I376" s="1" t="s">
        <v>29</v>
      </c>
      <c r="J376" s="1" t="s">
        <v>2330</v>
      </c>
      <c r="K376" s="18" t="s">
        <v>2331</v>
      </c>
      <c r="L376" s="18" t="s">
        <v>2332</v>
      </c>
      <c r="M376" s="3">
        <f t="shared" si="26"/>
        <v>8266.5600000000031</v>
      </c>
      <c r="N376" s="3">
        <f t="shared" si="25"/>
        <v>7537.5400000000027</v>
      </c>
      <c r="O376" s="16">
        <f t="shared" si="27"/>
        <v>0</v>
      </c>
      <c r="P376" s="16">
        <f t="shared" si="28"/>
        <v>0</v>
      </c>
      <c r="Q376" s="16">
        <f t="shared" si="29"/>
        <v>0</v>
      </c>
    </row>
    <row r="377" spans="1:17" x14ac:dyDescent="0.25">
      <c r="A377" s="1" t="s">
        <v>2333</v>
      </c>
      <c r="B377" s="2">
        <v>42881</v>
      </c>
      <c r="C377" s="19" t="s">
        <v>297</v>
      </c>
      <c r="D377" s="19" t="s">
        <v>302</v>
      </c>
      <c r="E377" s="3">
        <v>195</v>
      </c>
      <c r="H377" s="18" t="s">
        <v>30</v>
      </c>
      <c r="I377" s="1" t="s">
        <v>31</v>
      </c>
      <c r="J377" s="1" t="s">
        <v>2334</v>
      </c>
      <c r="K377" s="18" t="s">
        <v>2335</v>
      </c>
      <c r="L377" s="18" t="s">
        <v>2336</v>
      </c>
      <c r="M377" s="3">
        <f t="shared" si="26"/>
        <v>7537.5400000000027</v>
      </c>
      <c r="N377" s="3">
        <f t="shared" si="25"/>
        <v>7342.5400000000027</v>
      </c>
      <c r="O377" s="16">
        <f t="shared" si="27"/>
        <v>0</v>
      </c>
      <c r="P377" s="16">
        <f t="shared" si="28"/>
        <v>0</v>
      </c>
      <c r="Q377" s="16">
        <f t="shared" si="29"/>
        <v>0</v>
      </c>
    </row>
    <row r="378" spans="1:17" x14ac:dyDescent="0.25">
      <c r="A378" s="1" t="s">
        <v>2337</v>
      </c>
      <c r="B378" s="2">
        <v>42881</v>
      </c>
      <c r="C378" s="19" t="s">
        <v>289</v>
      </c>
      <c r="D378" s="19" t="s">
        <v>301</v>
      </c>
      <c r="E378" s="3">
        <v>45.64</v>
      </c>
      <c r="H378" s="18" t="s">
        <v>168</v>
      </c>
      <c r="I378" s="18" t="s">
        <v>169</v>
      </c>
      <c r="J378" s="1" t="s">
        <v>2338</v>
      </c>
      <c r="K378" s="18" t="s">
        <v>2339</v>
      </c>
      <c r="L378" s="18" t="s">
        <v>2340</v>
      </c>
      <c r="M378" s="3">
        <f t="shared" si="26"/>
        <v>7342.5400000000027</v>
      </c>
      <c r="N378" s="3">
        <f t="shared" si="25"/>
        <v>7296.9000000000024</v>
      </c>
      <c r="O378" s="16">
        <f t="shared" si="27"/>
        <v>0</v>
      </c>
      <c r="P378" s="16">
        <f t="shared" si="28"/>
        <v>0</v>
      </c>
      <c r="Q378" s="16">
        <f t="shared" si="29"/>
        <v>0</v>
      </c>
    </row>
    <row r="379" spans="1:17" x14ac:dyDescent="0.25">
      <c r="A379" s="1" t="s">
        <v>2341</v>
      </c>
      <c r="B379" s="2">
        <v>42881</v>
      </c>
      <c r="C379" s="19" t="s">
        <v>299</v>
      </c>
      <c r="D379" s="19" t="s">
        <v>301</v>
      </c>
      <c r="E379" s="3">
        <v>12</v>
      </c>
      <c r="H379" s="18" t="s">
        <v>2342</v>
      </c>
      <c r="I379" s="18" t="s">
        <v>249</v>
      </c>
      <c r="J379" s="1" t="s">
        <v>2343</v>
      </c>
      <c r="K379" s="18" t="s">
        <v>2344</v>
      </c>
      <c r="L379" s="18" t="s">
        <v>2345</v>
      </c>
      <c r="M379" s="3">
        <f t="shared" si="26"/>
        <v>7296.9000000000024</v>
      </c>
      <c r="N379" s="3">
        <f t="shared" si="25"/>
        <v>7284.9000000000024</v>
      </c>
      <c r="O379" s="16">
        <f t="shared" si="27"/>
        <v>0</v>
      </c>
      <c r="P379" s="16">
        <f t="shared" si="28"/>
        <v>0</v>
      </c>
      <c r="Q379" s="16">
        <f t="shared" si="29"/>
        <v>0</v>
      </c>
    </row>
    <row r="380" spans="1:17" x14ac:dyDescent="0.25">
      <c r="A380" s="1" t="s">
        <v>2346</v>
      </c>
      <c r="B380" s="2">
        <v>42881</v>
      </c>
      <c r="C380" s="19" t="s">
        <v>299</v>
      </c>
      <c r="D380" s="19" t="s">
        <v>301</v>
      </c>
      <c r="E380" s="3">
        <v>48</v>
      </c>
      <c r="H380" s="18" t="s">
        <v>30</v>
      </c>
      <c r="I380" s="18" t="s">
        <v>31</v>
      </c>
      <c r="J380" s="1" t="s">
        <v>2347</v>
      </c>
      <c r="K380" s="18" t="s">
        <v>2348</v>
      </c>
      <c r="L380" s="18" t="s">
        <v>2349</v>
      </c>
      <c r="M380" s="3">
        <f t="shared" si="26"/>
        <v>7284.9000000000024</v>
      </c>
      <c r="N380" s="3">
        <f t="shared" si="25"/>
        <v>7236.9000000000024</v>
      </c>
      <c r="O380" s="16">
        <f t="shared" si="27"/>
        <v>0</v>
      </c>
      <c r="P380" s="16">
        <f t="shared" si="28"/>
        <v>0</v>
      </c>
      <c r="Q380" s="16">
        <f t="shared" si="29"/>
        <v>0</v>
      </c>
    </row>
    <row r="381" spans="1:17" x14ac:dyDescent="0.25">
      <c r="A381" s="1" t="s">
        <v>2350</v>
      </c>
      <c r="B381" s="2">
        <v>42881</v>
      </c>
      <c r="C381" s="19" t="s">
        <v>299</v>
      </c>
      <c r="D381" s="19" t="s">
        <v>301</v>
      </c>
      <c r="E381" s="3">
        <v>10</v>
      </c>
      <c r="H381" s="18" t="s">
        <v>138</v>
      </c>
      <c r="I381" s="18" t="s">
        <v>139</v>
      </c>
      <c r="J381" s="1" t="s">
        <v>2351</v>
      </c>
      <c r="K381" s="18" t="s">
        <v>2352</v>
      </c>
      <c r="L381" s="18" t="s">
        <v>2353</v>
      </c>
      <c r="M381" s="3">
        <f t="shared" si="26"/>
        <v>7236.9000000000024</v>
      </c>
      <c r="N381" s="3">
        <f t="shared" si="25"/>
        <v>7226.9000000000024</v>
      </c>
      <c r="O381" s="16">
        <f t="shared" si="27"/>
        <v>0</v>
      </c>
      <c r="P381" s="16">
        <f t="shared" si="28"/>
        <v>0</v>
      </c>
      <c r="Q381" s="16">
        <f t="shared" si="29"/>
        <v>0</v>
      </c>
    </row>
    <row r="382" spans="1:17" x14ac:dyDescent="0.25">
      <c r="A382" s="1" t="s">
        <v>2354</v>
      </c>
      <c r="B382" s="2">
        <v>42881</v>
      </c>
      <c r="C382" s="19" t="s">
        <v>292</v>
      </c>
      <c r="D382" s="19" t="s">
        <v>301</v>
      </c>
      <c r="E382" s="3">
        <v>273.75</v>
      </c>
      <c r="H382" s="18" t="s">
        <v>28</v>
      </c>
      <c r="I382" s="1" t="s">
        <v>29</v>
      </c>
      <c r="J382" s="1" t="s">
        <v>2355</v>
      </c>
      <c r="K382" s="18" t="s">
        <v>2356</v>
      </c>
      <c r="L382" s="18" t="s">
        <v>2357</v>
      </c>
      <c r="M382" s="3">
        <f t="shared" si="26"/>
        <v>7226.9000000000024</v>
      </c>
      <c r="N382" s="3">
        <f t="shared" si="25"/>
        <v>6953.1500000000024</v>
      </c>
      <c r="O382" s="16">
        <f t="shared" si="27"/>
        <v>0</v>
      </c>
      <c r="P382" s="16">
        <f t="shared" si="28"/>
        <v>0</v>
      </c>
      <c r="Q382" s="16">
        <f t="shared" si="29"/>
        <v>0</v>
      </c>
    </row>
    <row r="383" spans="1:17" x14ac:dyDescent="0.25">
      <c r="A383" s="18" t="s">
        <v>2358</v>
      </c>
      <c r="B383" s="2">
        <v>42881</v>
      </c>
      <c r="C383" s="20" t="s">
        <v>299</v>
      </c>
      <c r="D383" s="19"/>
      <c r="F383" s="3">
        <v>27</v>
      </c>
      <c r="G383" s="20" t="s">
        <v>299</v>
      </c>
      <c r="H383" s="18" t="s">
        <v>474</v>
      </c>
      <c r="I383" s="18" t="s">
        <v>475</v>
      </c>
      <c r="J383" s="18" t="s">
        <v>7</v>
      </c>
      <c r="K383" s="18" t="s">
        <v>50</v>
      </c>
      <c r="L383" s="18" t="s">
        <v>2359</v>
      </c>
      <c r="M383" s="3">
        <f t="shared" si="26"/>
        <v>6953.1500000000024</v>
      </c>
      <c r="N383" s="3">
        <f t="shared" si="25"/>
        <v>6980.1500000000024</v>
      </c>
      <c r="O383" s="16">
        <f t="shared" si="27"/>
        <v>0</v>
      </c>
      <c r="P383" s="16">
        <f t="shared" si="28"/>
        <v>0</v>
      </c>
      <c r="Q383" s="16">
        <f t="shared" si="29"/>
        <v>0</v>
      </c>
    </row>
    <row r="384" spans="1:17" x14ac:dyDescent="0.25">
      <c r="A384" s="1" t="s">
        <v>2360</v>
      </c>
      <c r="B384" s="2">
        <v>42881</v>
      </c>
      <c r="C384" s="20" t="s">
        <v>299</v>
      </c>
      <c r="D384" s="19"/>
      <c r="F384" s="3">
        <v>27</v>
      </c>
      <c r="G384" s="20" t="s">
        <v>299</v>
      </c>
      <c r="H384" s="18" t="s">
        <v>645</v>
      </c>
      <c r="I384" s="1" t="s">
        <v>41</v>
      </c>
      <c r="J384" s="1" t="s">
        <v>7</v>
      </c>
      <c r="K384" s="18" t="s">
        <v>50</v>
      </c>
      <c r="L384" s="18" t="s">
        <v>2361</v>
      </c>
      <c r="M384" s="3">
        <f t="shared" si="26"/>
        <v>6980.1500000000024</v>
      </c>
      <c r="N384" s="9">
        <f t="shared" si="25"/>
        <v>7007.1500000000024</v>
      </c>
      <c r="O384" s="16">
        <f t="shared" si="27"/>
        <v>0</v>
      </c>
      <c r="P384" s="16">
        <f t="shared" si="28"/>
        <v>0</v>
      </c>
      <c r="Q384" s="16">
        <f t="shared" si="29"/>
        <v>0</v>
      </c>
    </row>
    <row r="385" spans="1:17" x14ac:dyDescent="0.25">
      <c r="A385" s="1" t="s">
        <v>2362</v>
      </c>
      <c r="B385" s="2">
        <v>42881</v>
      </c>
      <c r="C385" s="20" t="s">
        <v>299</v>
      </c>
      <c r="D385" s="19"/>
      <c r="F385" s="3">
        <v>30</v>
      </c>
      <c r="G385" s="20" t="s">
        <v>299</v>
      </c>
      <c r="H385" s="18" t="s">
        <v>73</v>
      </c>
      <c r="I385" s="1" t="s">
        <v>74</v>
      </c>
      <c r="J385" s="1" t="s">
        <v>7</v>
      </c>
      <c r="K385" s="16" t="s">
        <v>50</v>
      </c>
      <c r="L385" s="1" t="s">
        <v>2363</v>
      </c>
      <c r="M385" s="3">
        <f t="shared" si="26"/>
        <v>7007.1500000000024</v>
      </c>
      <c r="N385" s="3">
        <f t="shared" si="25"/>
        <v>7037.1500000000024</v>
      </c>
      <c r="O385" s="16">
        <f t="shared" si="27"/>
        <v>0</v>
      </c>
      <c r="P385" s="16">
        <f t="shared" si="28"/>
        <v>0</v>
      </c>
      <c r="Q385" s="16">
        <f t="shared" si="29"/>
        <v>0</v>
      </c>
    </row>
    <row r="386" spans="1:17" x14ac:dyDescent="0.25">
      <c r="A386" s="1" t="s">
        <v>2364</v>
      </c>
      <c r="B386" s="2">
        <v>42881</v>
      </c>
      <c r="C386" s="20" t="s">
        <v>299</v>
      </c>
      <c r="D386" s="19"/>
      <c r="F386" s="3">
        <v>54</v>
      </c>
      <c r="G386" s="20" t="s">
        <v>299</v>
      </c>
      <c r="H386" s="18" t="s">
        <v>129</v>
      </c>
      <c r="I386" s="1" t="s">
        <v>130</v>
      </c>
      <c r="J386" s="1" t="s">
        <v>2365</v>
      </c>
      <c r="K386" s="18" t="s">
        <v>50</v>
      </c>
      <c r="L386" s="1"/>
      <c r="M386" s="3">
        <f t="shared" si="26"/>
        <v>7037.1500000000024</v>
      </c>
      <c r="N386" s="3">
        <f t="shared" ref="N386:N449" si="30">M386+F386-E386</f>
        <v>7091.1500000000024</v>
      </c>
      <c r="O386" s="16">
        <f t="shared" si="27"/>
        <v>0</v>
      </c>
      <c r="P386" s="16">
        <f t="shared" si="28"/>
        <v>0</v>
      </c>
      <c r="Q386" s="16">
        <f t="shared" si="29"/>
        <v>0</v>
      </c>
    </row>
    <row r="387" spans="1:17" x14ac:dyDescent="0.25">
      <c r="A387" s="1" t="s">
        <v>2366</v>
      </c>
      <c r="B387" s="2">
        <v>42881</v>
      </c>
      <c r="C387" s="19" t="s">
        <v>295</v>
      </c>
      <c r="D387" s="19" t="s">
        <v>300</v>
      </c>
      <c r="E387" s="3">
        <v>6.89</v>
      </c>
      <c r="H387" s="18" t="s">
        <v>367</v>
      </c>
      <c r="I387" s="1" t="s">
        <v>20</v>
      </c>
      <c r="J387" s="1" t="s">
        <v>21</v>
      </c>
      <c r="K387" s="18" t="s">
        <v>2367</v>
      </c>
      <c r="L387" s="1" t="s">
        <v>2367</v>
      </c>
      <c r="M387" s="3">
        <f t="shared" ref="M387:M450" si="31">N386</f>
        <v>7091.1500000000024</v>
      </c>
      <c r="N387" s="3">
        <f t="shared" si="30"/>
        <v>7084.260000000002</v>
      </c>
      <c r="O387" s="16">
        <f t="shared" ref="O387:O450" si="32">IF(ISBLANK(C387),1,0)</f>
        <v>0</v>
      </c>
      <c r="P387" s="16">
        <f t="shared" ref="P387:P450" si="33">IF(OR(AND(NOT(ISBLANK(D387)),ISBLANK(E387)),AND(ISBLANK(D387),NOT(ISBLANK(E387)))),1,0)</f>
        <v>0</v>
      </c>
      <c r="Q387" s="16">
        <f t="shared" ref="Q387:Q450" si="34">IF(OR(AND(NOT(ISBLANK(G387)),ISBLANK(F387)),AND(ISBLANK(G387),NOT(ISBLANK(F387)))),1,0)</f>
        <v>0</v>
      </c>
    </row>
    <row r="388" spans="1:17" x14ac:dyDescent="0.25">
      <c r="A388" s="1" t="s">
        <v>2309</v>
      </c>
      <c r="B388" s="2">
        <v>42884</v>
      </c>
      <c r="C388" s="20" t="s">
        <v>299</v>
      </c>
      <c r="D388" s="19"/>
      <c r="F388" s="3">
        <v>27</v>
      </c>
      <c r="G388" s="20" t="s">
        <v>299</v>
      </c>
      <c r="H388" s="18" t="s">
        <v>106</v>
      </c>
      <c r="I388" s="1" t="s">
        <v>107</v>
      </c>
      <c r="J388" s="1" t="s">
        <v>7</v>
      </c>
      <c r="K388" s="1" t="s">
        <v>39</v>
      </c>
      <c r="L388" s="1" t="s">
        <v>2310</v>
      </c>
      <c r="M388" s="3">
        <f t="shared" si="31"/>
        <v>7084.260000000002</v>
      </c>
      <c r="N388" s="3">
        <f t="shared" si="30"/>
        <v>7111.260000000002</v>
      </c>
      <c r="O388" s="16">
        <f t="shared" si="32"/>
        <v>0</v>
      </c>
      <c r="P388" s="16">
        <f t="shared" si="33"/>
        <v>0</v>
      </c>
      <c r="Q388" s="16">
        <f t="shared" si="34"/>
        <v>0</v>
      </c>
    </row>
    <row r="389" spans="1:17" x14ac:dyDescent="0.25">
      <c r="A389" s="18" t="s">
        <v>2311</v>
      </c>
      <c r="B389" s="2">
        <v>42884</v>
      </c>
      <c r="C389" s="20" t="s">
        <v>299</v>
      </c>
      <c r="D389" s="19"/>
      <c r="F389" s="3">
        <v>50</v>
      </c>
      <c r="G389" s="20" t="s">
        <v>299</v>
      </c>
      <c r="H389" s="18" t="s">
        <v>131</v>
      </c>
      <c r="I389" s="18" t="s">
        <v>132</v>
      </c>
      <c r="J389" s="18" t="s">
        <v>7</v>
      </c>
      <c r="K389" s="18" t="s">
        <v>50</v>
      </c>
      <c r="L389" s="18" t="s">
        <v>2312</v>
      </c>
      <c r="M389" s="3">
        <f t="shared" si="31"/>
        <v>7111.260000000002</v>
      </c>
      <c r="N389" s="3">
        <f t="shared" si="30"/>
        <v>7161.260000000002</v>
      </c>
      <c r="O389" s="16">
        <f t="shared" si="32"/>
        <v>0</v>
      </c>
      <c r="P389" s="16">
        <f t="shared" si="33"/>
        <v>0</v>
      </c>
      <c r="Q389" s="16">
        <f t="shared" si="34"/>
        <v>0</v>
      </c>
    </row>
    <row r="390" spans="1:17" x14ac:dyDescent="0.25">
      <c r="A390" s="1" t="s">
        <v>2313</v>
      </c>
      <c r="B390" s="2">
        <v>42884</v>
      </c>
      <c r="C390" s="20" t="s">
        <v>299</v>
      </c>
      <c r="D390" s="19"/>
      <c r="F390" s="3">
        <v>27</v>
      </c>
      <c r="G390" s="20" t="s">
        <v>299</v>
      </c>
      <c r="H390" s="18" t="s">
        <v>84</v>
      </c>
      <c r="I390" s="1" t="s">
        <v>85</v>
      </c>
      <c r="J390" s="1" t="s">
        <v>2314</v>
      </c>
      <c r="K390" s="1"/>
      <c r="L390" s="1" t="s">
        <v>2315</v>
      </c>
      <c r="M390" s="3">
        <f t="shared" si="31"/>
        <v>7161.260000000002</v>
      </c>
      <c r="N390" s="3">
        <f t="shared" si="30"/>
        <v>7188.260000000002</v>
      </c>
      <c r="O390" s="16">
        <f t="shared" si="32"/>
        <v>0</v>
      </c>
      <c r="P390" s="16">
        <f t="shared" si="33"/>
        <v>0</v>
      </c>
      <c r="Q390" s="16">
        <f t="shared" si="34"/>
        <v>0</v>
      </c>
    </row>
    <row r="391" spans="1:17" x14ac:dyDescent="0.25">
      <c r="A391" s="1" t="s">
        <v>2316</v>
      </c>
      <c r="B391" s="2">
        <v>42884</v>
      </c>
      <c r="C391" s="20" t="s">
        <v>299</v>
      </c>
      <c r="D391" s="19"/>
      <c r="F391" s="3">
        <v>40</v>
      </c>
      <c r="G391" s="20" t="s">
        <v>299</v>
      </c>
      <c r="H391" s="18" t="s">
        <v>367</v>
      </c>
      <c r="I391" s="1" t="s">
        <v>1147</v>
      </c>
      <c r="J391" s="1" t="s">
        <v>230</v>
      </c>
      <c r="K391" s="1" t="s">
        <v>2317</v>
      </c>
      <c r="L391" s="1" t="s">
        <v>2318</v>
      </c>
      <c r="M391" s="3">
        <f t="shared" si="31"/>
        <v>7188.260000000002</v>
      </c>
      <c r="N391" s="3">
        <f t="shared" si="30"/>
        <v>7228.260000000002</v>
      </c>
      <c r="O391" s="16">
        <f t="shared" si="32"/>
        <v>0</v>
      </c>
      <c r="P391" s="16">
        <f t="shared" si="33"/>
        <v>0</v>
      </c>
      <c r="Q391" s="16">
        <f t="shared" si="34"/>
        <v>0</v>
      </c>
    </row>
    <row r="392" spans="1:17" x14ac:dyDescent="0.25">
      <c r="A392" s="18" t="s">
        <v>2319</v>
      </c>
      <c r="B392" s="2">
        <v>42884</v>
      </c>
      <c r="C392" s="20" t="s">
        <v>299</v>
      </c>
      <c r="D392" s="19"/>
      <c r="F392" s="3">
        <v>50</v>
      </c>
      <c r="G392" s="20" t="s">
        <v>299</v>
      </c>
      <c r="H392" s="18" t="s">
        <v>12</v>
      </c>
      <c r="I392" s="18" t="s">
        <v>13</v>
      </c>
      <c r="J392" s="18" t="s">
        <v>2320</v>
      </c>
      <c r="K392" s="18"/>
      <c r="L392" s="18" t="s">
        <v>2321</v>
      </c>
      <c r="M392" s="3">
        <f t="shared" si="31"/>
        <v>7228.260000000002</v>
      </c>
      <c r="N392" s="3">
        <f t="shared" si="30"/>
        <v>7278.260000000002</v>
      </c>
      <c r="O392" s="16">
        <f t="shared" si="32"/>
        <v>0</v>
      </c>
      <c r="P392" s="16">
        <f t="shared" si="33"/>
        <v>0</v>
      </c>
      <c r="Q392" s="16">
        <f t="shared" si="34"/>
        <v>0</v>
      </c>
    </row>
    <row r="393" spans="1:17" x14ac:dyDescent="0.25">
      <c r="A393" s="1" t="s">
        <v>2322</v>
      </c>
      <c r="B393" s="2">
        <v>42884</v>
      </c>
      <c r="C393" s="20" t="s">
        <v>299</v>
      </c>
      <c r="D393" s="19"/>
      <c r="F393" s="3">
        <v>20</v>
      </c>
      <c r="G393" s="20" t="s">
        <v>299</v>
      </c>
      <c r="H393" s="18" t="s">
        <v>153</v>
      </c>
      <c r="I393" s="1" t="s">
        <v>154</v>
      </c>
      <c r="J393" s="1" t="s">
        <v>7</v>
      </c>
      <c r="K393" s="16" t="s">
        <v>39</v>
      </c>
      <c r="L393" s="1" t="s">
        <v>2323</v>
      </c>
      <c r="M393" s="3">
        <f t="shared" si="31"/>
        <v>7278.260000000002</v>
      </c>
      <c r="N393" s="3">
        <f t="shared" si="30"/>
        <v>7298.260000000002</v>
      </c>
      <c r="O393" s="16">
        <f t="shared" si="32"/>
        <v>0</v>
      </c>
      <c r="P393" s="16">
        <f t="shared" si="33"/>
        <v>0</v>
      </c>
      <c r="Q393" s="16">
        <f t="shared" si="34"/>
        <v>0</v>
      </c>
    </row>
    <row r="394" spans="1:17" x14ac:dyDescent="0.25">
      <c r="A394" s="18" t="s">
        <v>2324</v>
      </c>
      <c r="B394" s="2">
        <v>42884</v>
      </c>
      <c r="C394" s="19" t="s">
        <v>295</v>
      </c>
      <c r="D394" s="19" t="s">
        <v>300</v>
      </c>
      <c r="E394" s="3">
        <v>0.36</v>
      </c>
      <c r="H394" s="18" t="s">
        <v>367</v>
      </c>
      <c r="I394" s="18" t="s">
        <v>20</v>
      </c>
      <c r="J394" s="18" t="s">
        <v>21</v>
      </c>
      <c r="K394" s="18" t="s">
        <v>2325</v>
      </c>
      <c r="L394" s="18" t="s">
        <v>2325</v>
      </c>
      <c r="M394" s="3">
        <f t="shared" si="31"/>
        <v>7298.260000000002</v>
      </c>
      <c r="N394" s="3">
        <f t="shared" si="30"/>
        <v>7297.9000000000024</v>
      </c>
      <c r="O394" s="16">
        <f t="shared" si="32"/>
        <v>0</v>
      </c>
      <c r="P394" s="16">
        <f t="shared" si="33"/>
        <v>0</v>
      </c>
      <c r="Q394" s="16">
        <f t="shared" si="34"/>
        <v>0</v>
      </c>
    </row>
    <row r="395" spans="1:17" x14ac:dyDescent="0.25">
      <c r="A395" s="1" t="s">
        <v>2301</v>
      </c>
      <c r="B395" s="2">
        <v>42885</v>
      </c>
      <c r="C395" s="20" t="s">
        <v>291</v>
      </c>
      <c r="D395" s="19"/>
      <c r="F395" s="3">
        <v>2741</v>
      </c>
      <c r="G395" s="20" t="s">
        <v>291</v>
      </c>
      <c r="H395" s="18" t="s">
        <v>112</v>
      </c>
      <c r="I395" s="1" t="s">
        <v>113</v>
      </c>
      <c r="J395" s="1" t="s">
        <v>7</v>
      </c>
      <c r="K395" s="18" t="s">
        <v>2302</v>
      </c>
      <c r="L395" s="1" t="s">
        <v>2303</v>
      </c>
      <c r="M395" s="3">
        <f t="shared" si="31"/>
        <v>7297.9000000000024</v>
      </c>
      <c r="N395" s="3">
        <f t="shared" si="30"/>
        <v>10038.900000000001</v>
      </c>
      <c r="O395" s="16">
        <f t="shared" si="32"/>
        <v>0</v>
      </c>
      <c r="P395" s="16">
        <f t="shared" si="33"/>
        <v>0</v>
      </c>
      <c r="Q395" s="16">
        <f t="shared" si="34"/>
        <v>0</v>
      </c>
    </row>
    <row r="396" spans="1:17" x14ac:dyDescent="0.25">
      <c r="A396" s="18" t="s">
        <v>2304</v>
      </c>
      <c r="B396" s="2">
        <v>42885</v>
      </c>
      <c r="C396" s="20" t="s">
        <v>299</v>
      </c>
      <c r="D396" s="19"/>
      <c r="F396" s="3">
        <v>27</v>
      </c>
      <c r="G396" s="20" t="s">
        <v>299</v>
      </c>
      <c r="H396" s="18" t="s">
        <v>80</v>
      </c>
      <c r="I396" s="18" t="s">
        <v>81</v>
      </c>
      <c r="J396" s="18" t="s">
        <v>2305</v>
      </c>
      <c r="K396" s="18"/>
      <c r="L396" s="18" t="s">
        <v>2306</v>
      </c>
      <c r="M396" s="3">
        <f t="shared" si="31"/>
        <v>10038.900000000001</v>
      </c>
      <c r="N396" s="3">
        <f t="shared" si="30"/>
        <v>10065.900000000001</v>
      </c>
      <c r="O396" s="16">
        <f t="shared" si="32"/>
        <v>0</v>
      </c>
      <c r="P396" s="16">
        <f t="shared" si="33"/>
        <v>0</v>
      </c>
      <c r="Q396" s="16">
        <f t="shared" si="34"/>
        <v>0</v>
      </c>
    </row>
    <row r="397" spans="1:17" x14ac:dyDescent="0.25">
      <c r="A397" s="1" t="s">
        <v>2307</v>
      </c>
      <c r="B397" s="2">
        <v>42885</v>
      </c>
      <c r="C397" s="19" t="s">
        <v>295</v>
      </c>
      <c r="D397" s="19" t="s">
        <v>300</v>
      </c>
      <c r="E397" s="3">
        <v>0.12</v>
      </c>
      <c r="H397" s="18" t="s">
        <v>367</v>
      </c>
      <c r="I397" s="1" t="s">
        <v>20</v>
      </c>
      <c r="J397" s="1" t="s">
        <v>21</v>
      </c>
      <c r="K397" s="18" t="s">
        <v>2308</v>
      </c>
      <c r="L397" s="1" t="s">
        <v>2308</v>
      </c>
      <c r="M397" s="3">
        <f t="shared" si="31"/>
        <v>10065.900000000001</v>
      </c>
      <c r="N397" s="3">
        <f t="shared" si="30"/>
        <v>10065.780000000001</v>
      </c>
      <c r="O397" s="16">
        <f t="shared" si="32"/>
        <v>0</v>
      </c>
      <c r="P397" s="16">
        <f t="shared" si="33"/>
        <v>0</v>
      </c>
      <c r="Q397" s="16">
        <f t="shared" si="34"/>
        <v>0</v>
      </c>
    </row>
    <row r="398" spans="1:17" x14ac:dyDescent="0.25">
      <c r="A398" s="1" t="s">
        <v>2293</v>
      </c>
      <c r="B398" s="2">
        <v>42886</v>
      </c>
      <c r="C398" s="20" t="s">
        <v>299</v>
      </c>
      <c r="D398" s="19"/>
      <c r="F398" s="3">
        <v>20</v>
      </c>
      <c r="G398" s="20" t="s">
        <v>299</v>
      </c>
      <c r="H398" s="18" t="s">
        <v>1880</v>
      </c>
      <c r="I398" s="1" t="s">
        <v>1881</v>
      </c>
      <c r="J398" s="1" t="s">
        <v>1882</v>
      </c>
      <c r="K398" s="18"/>
      <c r="L398" s="1" t="s">
        <v>2294</v>
      </c>
      <c r="M398" s="3">
        <f t="shared" si="31"/>
        <v>10065.780000000001</v>
      </c>
      <c r="N398" s="3">
        <f t="shared" si="30"/>
        <v>10085.780000000001</v>
      </c>
      <c r="O398" s="16">
        <f t="shared" si="32"/>
        <v>0</v>
      </c>
      <c r="P398" s="16">
        <f t="shared" si="33"/>
        <v>0</v>
      </c>
      <c r="Q398" s="16">
        <f t="shared" si="34"/>
        <v>0</v>
      </c>
    </row>
    <row r="399" spans="1:17" x14ac:dyDescent="0.25">
      <c r="A399" s="1" t="s">
        <v>2295</v>
      </c>
      <c r="B399" s="2">
        <v>42886</v>
      </c>
      <c r="C399" s="20" t="s">
        <v>289</v>
      </c>
      <c r="D399" s="19"/>
      <c r="F399" s="3">
        <v>471.71</v>
      </c>
      <c r="G399" s="20" t="s">
        <v>289</v>
      </c>
      <c r="H399" s="18" t="s">
        <v>189</v>
      </c>
      <c r="I399" s="1" t="s">
        <v>190</v>
      </c>
      <c r="J399" s="1" t="s">
        <v>2296</v>
      </c>
      <c r="K399" s="18"/>
      <c r="L399" s="1" t="s">
        <v>2297</v>
      </c>
      <c r="M399" s="3">
        <f t="shared" si="31"/>
        <v>10085.780000000001</v>
      </c>
      <c r="N399" s="3">
        <f t="shared" si="30"/>
        <v>10557.49</v>
      </c>
      <c r="O399" s="16">
        <f t="shared" si="32"/>
        <v>0</v>
      </c>
      <c r="P399" s="16">
        <f t="shared" si="33"/>
        <v>0</v>
      </c>
      <c r="Q399" s="16">
        <f t="shared" si="34"/>
        <v>0</v>
      </c>
    </row>
    <row r="400" spans="1:17" x14ac:dyDescent="0.25">
      <c r="A400" s="1" t="s">
        <v>2298</v>
      </c>
      <c r="B400" s="2">
        <v>42886</v>
      </c>
      <c r="C400" s="19" t="s">
        <v>295</v>
      </c>
      <c r="D400" s="19" t="s">
        <v>300</v>
      </c>
      <c r="E400" s="3">
        <v>5</v>
      </c>
      <c r="H400" s="18" t="s">
        <v>344</v>
      </c>
      <c r="I400" s="1" t="s">
        <v>15</v>
      </c>
      <c r="J400" s="1" t="s">
        <v>16</v>
      </c>
      <c r="K400" s="1" t="s">
        <v>17</v>
      </c>
      <c r="L400" s="1" t="s">
        <v>17</v>
      </c>
      <c r="M400" s="3">
        <f t="shared" si="31"/>
        <v>10557.49</v>
      </c>
      <c r="N400" s="3">
        <f t="shared" si="30"/>
        <v>10552.49</v>
      </c>
      <c r="O400" s="16">
        <f t="shared" si="32"/>
        <v>0</v>
      </c>
      <c r="P400" s="16">
        <f t="shared" si="33"/>
        <v>0</v>
      </c>
      <c r="Q400" s="16">
        <f t="shared" si="34"/>
        <v>0</v>
      </c>
    </row>
    <row r="401" spans="1:17" x14ac:dyDescent="0.25">
      <c r="A401" s="18" t="s">
        <v>2299</v>
      </c>
      <c r="B401" s="2">
        <v>42886</v>
      </c>
      <c r="C401" s="19" t="s">
        <v>295</v>
      </c>
      <c r="D401" s="19" t="s">
        <v>300</v>
      </c>
      <c r="E401" s="3">
        <v>6.8</v>
      </c>
      <c r="H401" s="18" t="s">
        <v>344</v>
      </c>
      <c r="I401" s="18" t="s">
        <v>15</v>
      </c>
      <c r="J401" s="18" t="s">
        <v>18</v>
      </c>
      <c r="K401" s="18" t="s">
        <v>17</v>
      </c>
      <c r="L401" s="18" t="s">
        <v>17</v>
      </c>
      <c r="M401" s="3">
        <f t="shared" si="31"/>
        <v>10552.49</v>
      </c>
      <c r="N401" s="3">
        <f t="shared" si="30"/>
        <v>10545.69</v>
      </c>
      <c r="O401" s="16">
        <f t="shared" si="32"/>
        <v>0</v>
      </c>
      <c r="P401" s="16">
        <f t="shared" si="33"/>
        <v>0</v>
      </c>
      <c r="Q401" s="16">
        <f t="shared" si="34"/>
        <v>0</v>
      </c>
    </row>
    <row r="402" spans="1:17" x14ac:dyDescent="0.25">
      <c r="A402" s="18" t="s">
        <v>2300</v>
      </c>
      <c r="B402" s="2">
        <v>42887</v>
      </c>
      <c r="C402" s="19" t="s">
        <v>295</v>
      </c>
      <c r="D402" s="19"/>
      <c r="F402" s="3">
        <v>0.03</v>
      </c>
      <c r="G402" s="20" t="s">
        <v>300</v>
      </c>
      <c r="H402" s="18" t="s">
        <v>344</v>
      </c>
      <c r="I402" s="18" t="s">
        <v>15</v>
      </c>
      <c r="J402" s="18" t="s">
        <v>19</v>
      </c>
      <c r="K402" s="18" t="s">
        <v>17</v>
      </c>
      <c r="L402" s="18" t="s">
        <v>17</v>
      </c>
      <c r="M402" s="3">
        <f t="shared" si="31"/>
        <v>10545.69</v>
      </c>
      <c r="N402" s="3">
        <f t="shared" si="30"/>
        <v>10545.720000000001</v>
      </c>
      <c r="O402" s="16">
        <f t="shared" si="32"/>
        <v>0</v>
      </c>
      <c r="P402" s="16">
        <f t="shared" si="33"/>
        <v>0</v>
      </c>
      <c r="Q402" s="16">
        <f t="shared" si="34"/>
        <v>0</v>
      </c>
    </row>
    <row r="403" spans="1:17" x14ac:dyDescent="0.25">
      <c r="A403" s="18" t="s">
        <v>2284</v>
      </c>
      <c r="B403" s="2">
        <v>42887</v>
      </c>
      <c r="C403" s="19" t="s">
        <v>299</v>
      </c>
      <c r="D403" s="19" t="s">
        <v>301</v>
      </c>
      <c r="E403" s="3">
        <v>26</v>
      </c>
      <c r="H403" s="18" t="s">
        <v>199</v>
      </c>
      <c r="I403" s="18" t="s">
        <v>200</v>
      </c>
      <c r="J403" s="18" t="s">
        <v>2285</v>
      </c>
      <c r="K403" s="18" t="s">
        <v>2286</v>
      </c>
      <c r="L403" s="18" t="s">
        <v>2287</v>
      </c>
      <c r="M403" s="3">
        <f t="shared" si="31"/>
        <v>10545.720000000001</v>
      </c>
      <c r="N403" s="3">
        <f t="shared" si="30"/>
        <v>10519.720000000001</v>
      </c>
      <c r="O403" s="16">
        <f t="shared" si="32"/>
        <v>0</v>
      </c>
      <c r="P403" s="16">
        <f t="shared" si="33"/>
        <v>0</v>
      </c>
      <c r="Q403" s="16">
        <f t="shared" si="34"/>
        <v>0</v>
      </c>
    </row>
    <row r="404" spans="1:17" x14ac:dyDescent="0.25">
      <c r="A404" s="1" t="s">
        <v>2288</v>
      </c>
      <c r="B404" s="2">
        <v>42887</v>
      </c>
      <c r="C404" s="20" t="s">
        <v>299</v>
      </c>
      <c r="D404" s="19"/>
      <c r="F404" s="3">
        <v>27</v>
      </c>
      <c r="G404" s="20" t="s">
        <v>299</v>
      </c>
      <c r="H404" s="18" t="s">
        <v>80</v>
      </c>
      <c r="I404" s="1" t="s">
        <v>81</v>
      </c>
      <c r="J404" s="1" t="s">
        <v>2289</v>
      </c>
      <c r="K404" s="18"/>
      <c r="L404" s="1" t="s">
        <v>2290</v>
      </c>
      <c r="M404" s="3">
        <f t="shared" si="31"/>
        <v>10519.720000000001</v>
      </c>
      <c r="N404" s="3">
        <f t="shared" si="30"/>
        <v>10546.720000000001</v>
      </c>
      <c r="O404" s="16">
        <f t="shared" si="32"/>
        <v>0</v>
      </c>
      <c r="P404" s="16">
        <f t="shared" si="33"/>
        <v>0</v>
      </c>
      <c r="Q404" s="16">
        <f t="shared" si="34"/>
        <v>0</v>
      </c>
    </row>
    <row r="405" spans="1:17" x14ac:dyDescent="0.25">
      <c r="A405" s="1" t="s">
        <v>2291</v>
      </c>
      <c r="B405" s="2">
        <v>42887</v>
      </c>
      <c r="C405" s="19" t="s">
        <v>295</v>
      </c>
      <c r="D405" s="19" t="s">
        <v>300</v>
      </c>
      <c r="E405" s="3">
        <v>0.41</v>
      </c>
      <c r="H405" s="18" t="s">
        <v>367</v>
      </c>
      <c r="I405" s="1" t="s">
        <v>20</v>
      </c>
      <c r="J405" s="1" t="s">
        <v>21</v>
      </c>
      <c r="K405" s="18" t="s">
        <v>2292</v>
      </c>
      <c r="L405" s="1" t="s">
        <v>2292</v>
      </c>
      <c r="M405" s="3">
        <f t="shared" si="31"/>
        <v>10546.720000000001</v>
      </c>
      <c r="N405" s="3">
        <f t="shared" si="30"/>
        <v>10546.310000000001</v>
      </c>
      <c r="O405" s="16">
        <f t="shared" si="32"/>
        <v>0</v>
      </c>
      <c r="P405" s="16">
        <f t="shared" si="33"/>
        <v>0</v>
      </c>
      <c r="Q405" s="16">
        <f t="shared" si="34"/>
        <v>0</v>
      </c>
    </row>
    <row r="406" spans="1:17" x14ac:dyDescent="0.25">
      <c r="A406" s="1" t="s">
        <v>2251</v>
      </c>
      <c r="B406" s="2">
        <v>42888</v>
      </c>
      <c r="C406" s="19" t="s">
        <v>292</v>
      </c>
      <c r="D406" s="19" t="s">
        <v>301</v>
      </c>
      <c r="E406" s="3">
        <v>248.97</v>
      </c>
      <c r="H406" s="18" t="s">
        <v>2252</v>
      </c>
      <c r="I406" s="1" t="s">
        <v>2253</v>
      </c>
      <c r="J406" s="1" t="s">
        <v>2254</v>
      </c>
      <c r="K406" s="1" t="s">
        <v>2255</v>
      </c>
      <c r="L406" s="1" t="s">
        <v>2256</v>
      </c>
      <c r="M406" s="3">
        <f t="shared" si="31"/>
        <v>10546.310000000001</v>
      </c>
      <c r="N406" s="3">
        <f t="shared" si="30"/>
        <v>10297.340000000002</v>
      </c>
      <c r="O406" s="16">
        <f t="shared" si="32"/>
        <v>0</v>
      </c>
      <c r="P406" s="16">
        <f t="shared" si="33"/>
        <v>0</v>
      </c>
      <c r="Q406" s="16">
        <f t="shared" si="34"/>
        <v>0</v>
      </c>
    </row>
    <row r="407" spans="1:17" x14ac:dyDescent="0.25">
      <c r="A407" s="1" t="s">
        <v>2257</v>
      </c>
      <c r="B407" s="2">
        <v>42888</v>
      </c>
      <c r="C407" s="19" t="s">
        <v>295</v>
      </c>
      <c r="D407" s="19" t="s">
        <v>301</v>
      </c>
      <c r="E407" s="3">
        <v>76.38</v>
      </c>
      <c r="H407" s="18" t="s">
        <v>24</v>
      </c>
      <c r="I407" s="1" t="s">
        <v>25</v>
      </c>
      <c r="J407" s="1" t="s">
        <v>2258</v>
      </c>
      <c r="K407" s="1" t="s">
        <v>2259</v>
      </c>
      <c r="L407" s="1" t="s">
        <v>2260</v>
      </c>
      <c r="M407" s="3">
        <f t="shared" si="31"/>
        <v>10297.340000000002</v>
      </c>
      <c r="N407" s="3">
        <f t="shared" si="30"/>
        <v>10220.960000000003</v>
      </c>
      <c r="O407" s="16">
        <f t="shared" si="32"/>
        <v>0</v>
      </c>
      <c r="P407" s="16">
        <f t="shared" si="33"/>
        <v>0</v>
      </c>
      <c r="Q407" s="16">
        <f t="shared" si="34"/>
        <v>0</v>
      </c>
    </row>
    <row r="408" spans="1:17" x14ac:dyDescent="0.25">
      <c r="A408" s="1" t="s">
        <v>2261</v>
      </c>
      <c r="B408" s="2">
        <v>42888</v>
      </c>
      <c r="C408" s="19" t="s">
        <v>295</v>
      </c>
      <c r="D408" s="19" t="s">
        <v>301</v>
      </c>
      <c r="E408" s="3">
        <v>101.48</v>
      </c>
      <c r="H408" s="18" t="s">
        <v>10</v>
      </c>
      <c r="I408" s="1" t="s">
        <v>11</v>
      </c>
      <c r="J408" s="1" t="s">
        <v>2262</v>
      </c>
      <c r="K408" s="18" t="s">
        <v>2263</v>
      </c>
      <c r="L408" s="1" t="s">
        <v>2264</v>
      </c>
      <c r="M408" s="3">
        <f t="shared" si="31"/>
        <v>10220.960000000003</v>
      </c>
      <c r="N408" s="3">
        <f t="shared" si="30"/>
        <v>10119.480000000003</v>
      </c>
      <c r="O408" s="16">
        <f t="shared" si="32"/>
        <v>0</v>
      </c>
      <c r="P408" s="16">
        <f t="shared" si="33"/>
        <v>0</v>
      </c>
      <c r="Q408" s="16">
        <f t="shared" si="34"/>
        <v>0</v>
      </c>
    </row>
    <row r="409" spans="1:17" x14ac:dyDescent="0.25">
      <c r="A409" s="1" t="s">
        <v>2265</v>
      </c>
      <c r="B409" s="2">
        <v>42888</v>
      </c>
      <c r="C409" s="19" t="s">
        <v>289</v>
      </c>
      <c r="D409" s="19" t="s">
        <v>301</v>
      </c>
      <c r="E409" s="3">
        <v>20.399999999999999</v>
      </c>
      <c r="H409" s="18" t="s">
        <v>168</v>
      </c>
      <c r="I409" s="1" t="s">
        <v>169</v>
      </c>
      <c r="J409" s="1" t="s">
        <v>2266</v>
      </c>
      <c r="K409" s="18" t="s">
        <v>2267</v>
      </c>
      <c r="L409" s="1" t="s">
        <v>2264</v>
      </c>
      <c r="M409" s="3">
        <f t="shared" si="31"/>
        <v>10119.480000000003</v>
      </c>
      <c r="N409" s="3">
        <f t="shared" si="30"/>
        <v>10099.080000000004</v>
      </c>
      <c r="O409" s="16">
        <f t="shared" si="32"/>
        <v>0</v>
      </c>
      <c r="P409" s="16">
        <f t="shared" si="33"/>
        <v>0</v>
      </c>
      <c r="Q409" s="16">
        <f t="shared" si="34"/>
        <v>0</v>
      </c>
    </row>
    <row r="410" spans="1:17" x14ac:dyDescent="0.25">
      <c r="A410" s="18" t="s">
        <v>2268</v>
      </c>
      <c r="B410" s="2">
        <v>42888</v>
      </c>
      <c r="C410" s="19" t="s">
        <v>295</v>
      </c>
      <c r="D410" s="19" t="s">
        <v>334</v>
      </c>
      <c r="E410" s="3">
        <v>34.5</v>
      </c>
      <c r="H410" s="18" t="s">
        <v>77</v>
      </c>
      <c r="I410" s="18" t="s">
        <v>2269</v>
      </c>
      <c r="J410" s="18" t="s">
        <v>2270</v>
      </c>
      <c r="K410" s="18"/>
      <c r="L410" s="18" t="s">
        <v>90</v>
      </c>
      <c r="M410" s="3">
        <f t="shared" si="31"/>
        <v>10099.080000000004</v>
      </c>
      <c r="N410" s="3">
        <f t="shared" si="30"/>
        <v>10064.580000000004</v>
      </c>
      <c r="O410" s="16">
        <f t="shared" si="32"/>
        <v>0</v>
      </c>
      <c r="P410" s="16">
        <f t="shared" si="33"/>
        <v>0</v>
      </c>
      <c r="Q410" s="16">
        <f t="shared" si="34"/>
        <v>0</v>
      </c>
    </row>
    <row r="411" spans="1:17" x14ac:dyDescent="0.25">
      <c r="A411" s="1" t="s">
        <v>2271</v>
      </c>
      <c r="B411" s="2">
        <v>42888</v>
      </c>
      <c r="C411" s="19" t="s">
        <v>295</v>
      </c>
      <c r="D411" s="19" t="s">
        <v>334</v>
      </c>
      <c r="E411" s="3">
        <v>14.6</v>
      </c>
      <c r="H411" s="18" t="s">
        <v>94</v>
      </c>
      <c r="I411" s="18" t="s">
        <v>2272</v>
      </c>
      <c r="J411" s="1" t="s">
        <v>2273</v>
      </c>
      <c r="K411" s="18"/>
      <c r="L411" s="1" t="s">
        <v>98</v>
      </c>
      <c r="M411" s="3">
        <f t="shared" si="31"/>
        <v>10064.580000000004</v>
      </c>
      <c r="N411" s="3">
        <f t="shared" si="30"/>
        <v>10049.980000000003</v>
      </c>
      <c r="O411" s="16">
        <f t="shared" si="32"/>
        <v>0</v>
      </c>
      <c r="P411" s="16">
        <f t="shared" si="33"/>
        <v>0</v>
      </c>
      <c r="Q411" s="16">
        <f t="shared" si="34"/>
        <v>0</v>
      </c>
    </row>
    <row r="412" spans="1:17" x14ac:dyDescent="0.25">
      <c r="A412" s="1" t="s">
        <v>2274</v>
      </c>
      <c r="B412" s="2">
        <v>42888</v>
      </c>
      <c r="C412" s="19" t="s">
        <v>295</v>
      </c>
      <c r="D412" s="19" t="s">
        <v>334</v>
      </c>
      <c r="E412" s="3">
        <v>0.87</v>
      </c>
      <c r="H412" s="18" t="s">
        <v>99</v>
      </c>
      <c r="I412" s="1" t="s">
        <v>2275</v>
      </c>
      <c r="J412" s="1" t="s">
        <v>2276</v>
      </c>
      <c r="K412" s="18"/>
      <c r="L412" s="18" t="s">
        <v>103</v>
      </c>
      <c r="M412" s="3">
        <f t="shared" si="31"/>
        <v>10049.980000000003</v>
      </c>
      <c r="N412" s="3">
        <f t="shared" si="30"/>
        <v>10049.110000000002</v>
      </c>
      <c r="O412" s="16">
        <f t="shared" si="32"/>
        <v>0</v>
      </c>
      <c r="P412" s="16">
        <f t="shared" si="33"/>
        <v>0</v>
      </c>
      <c r="Q412" s="16">
        <f t="shared" si="34"/>
        <v>0</v>
      </c>
    </row>
    <row r="413" spans="1:17" x14ac:dyDescent="0.25">
      <c r="A413" s="1" t="s">
        <v>2277</v>
      </c>
      <c r="B413" s="2">
        <v>42888</v>
      </c>
      <c r="C413" s="19" t="s">
        <v>295</v>
      </c>
      <c r="D413" s="19" t="s">
        <v>334</v>
      </c>
      <c r="E413" s="3">
        <v>10.49</v>
      </c>
      <c r="H413" s="18" t="s">
        <v>99</v>
      </c>
      <c r="I413" s="1" t="s">
        <v>2275</v>
      </c>
      <c r="J413" s="1" t="s">
        <v>2276</v>
      </c>
      <c r="K413" s="18"/>
      <c r="L413" s="18" t="s">
        <v>103</v>
      </c>
      <c r="M413" s="3">
        <f t="shared" si="31"/>
        <v>10049.110000000002</v>
      </c>
      <c r="N413" s="3">
        <f t="shared" si="30"/>
        <v>10038.620000000003</v>
      </c>
      <c r="O413" s="16">
        <f t="shared" si="32"/>
        <v>0</v>
      </c>
      <c r="P413" s="16">
        <f t="shared" si="33"/>
        <v>0</v>
      </c>
      <c r="Q413" s="16">
        <f t="shared" si="34"/>
        <v>0</v>
      </c>
    </row>
    <row r="414" spans="1:17" x14ac:dyDescent="0.25">
      <c r="A414" s="1" t="s">
        <v>2278</v>
      </c>
      <c r="B414" s="2">
        <v>42888</v>
      </c>
      <c r="C414" s="19" t="s">
        <v>295</v>
      </c>
      <c r="D414" s="19" t="s">
        <v>301</v>
      </c>
      <c r="E414" s="3">
        <v>120</v>
      </c>
      <c r="H414" s="18" t="s">
        <v>2279</v>
      </c>
      <c r="I414" s="1" t="s">
        <v>2280</v>
      </c>
      <c r="J414" s="1" t="s">
        <v>2281</v>
      </c>
      <c r="K414" s="1"/>
      <c r="L414" s="1" t="s">
        <v>102</v>
      </c>
      <c r="M414" s="3">
        <f t="shared" si="31"/>
        <v>10038.620000000003</v>
      </c>
      <c r="N414" s="3">
        <f t="shared" si="30"/>
        <v>9918.6200000000026</v>
      </c>
      <c r="O414" s="16">
        <f t="shared" si="32"/>
        <v>0</v>
      </c>
      <c r="P414" s="16">
        <f t="shared" si="33"/>
        <v>0</v>
      </c>
      <c r="Q414" s="16">
        <f t="shared" si="34"/>
        <v>0</v>
      </c>
    </row>
    <row r="415" spans="1:17" x14ac:dyDescent="0.25">
      <c r="A415" s="18" t="s">
        <v>2282</v>
      </c>
      <c r="B415" s="2">
        <v>42888</v>
      </c>
      <c r="C415" s="19" t="s">
        <v>295</v>
      </c>
      <c r="D415" s="19" t="s">
        <v>300</v>
      </c>
      <c r="E415" s="3">
        <v>7.23</v>
      </c>
      <c r="H415" s="18" t="s">
        <v>367</v>
      </c>
      <c r="I415" s="18" t="s">
        <v>20</v>
      </c>
      <c r="J415" s="18" t="s">
        <v>21</v>
      </c>
      <c r="K415" s="18" t="s">
        <v>2283</v>
      </c>
      <c r="L415" s="18" t="s">
        <v>2283</v>
      </c>
      <c r="M415" s="3">
        <f t="shared" si="31"/>
        <v>9918.6200000000026</v>
      </c>
      <c r="N415" s="3">
        <f t="shared" si="30"/>
        <v>9911.3900000000031</v>
      </c>
      <c r="O415" s="16">
        <f t="shared" si="32"/>
        <v>0</v>
      </c>
      <c r="P415" s="16">
        <f t="shared" si="33"/>
        <v>0</v>
      </c>
      <c r="Q415" s="16">
        <f t="shared" si="34"/>
        <v>0</v>
      </c>
    </row>
    <row r="416" spans="1:17" x14ac:dyDescent="0.25">
      <c r="A416" s="1" t="s">
        <v>2242</v>
      </c>
      <c r="B416" s="2">
        <v>42891</v>
      </c>
      <c r="C416" s="20" t="s">
        <v>299</v>
      </c>
      <c r="D416" s="19"/>
      <c r="F416" s="3">
        <v>27</v>
      </c>
      <c r="G416" s="20" t="s">
        <v>299</v>
      </c>
      <c r="H416" s="18" t="s">
        <v>82</v>
      </c>
      <c r="I416" s="1" t="s">
        <v>83</v>
      </c>
      <c r="J416" s="1" t="s">
        <v>7</v>
      </c>
      <c r="K416" s="18" t="s">
        <v>2243</v>
      </c>
      <c r="L416" s="1" t="s">
        <v>2243</v>
      </c>
      <c r="M416" s="3">
        <f t="shared" si="31"/>
        <v>9911.3900000000031</v>
      </c>
      <c r="N416" s="3">
        <f t="shared" si="30"/>
        <v>9938.3900000000031</v>
      </c>
      <c r="O416" s="16">
        <f t="shared" si="32"/>
        <v>0</v>
      </c>
      <c r="P416" s="16">
        <f t="shared" si="33"/>
        <v>0</v>
      </c>
      <c r="Q416" s="16">
        <f t="shared" si="34"/>
        <v>0</v>
      </c>
    </row>
    <row r="417" spans="1:17" x14ac:dyDescent="0.25">
      <c r="A417" s="1" t="s">
        <v>2244</v>
      </c>
      <c r="B417" s="2">
        <v>42891</v>
      </c>
      <c r="C417" s="19" t="s">
        <v>297</v>
      </c>
      <c r="D417" s="19"/>
      <c r="F417" s="3">
        <v>170</v>
      </c>
      <c r="G417" s="20" t="s">
        <v>297</v>
      </c>
      <c r="H417" s="18" t="s">
        <v>344</v>
      </c>
      <c r="I417" s="1"/>
      <c r="J417" s="1" t="s">
        <v>2245</v>
      </c>
      <c r="K417" s="18" t="s">
        <v>36</v>
      </c>
      <c r="L417" s="1" t="s">
        <v>2246</v>
      </c>
      <c r="M417" s="3">
        <f t="shared" si="31"/>
        <v>9938.3900000000031</v>
      </c>
      <c r="N417" s="3">
        <f t="shared" si="30"/>
        <v>10108.390000000003</v>
      </c>
      <c r="O417" s="16">
        <f t="shared" si="32"/>
        <v>0</v>
      </c>
      <c r="P417" s="16">
        <f t="shared" si="33"/>
        <v>0</v>
      </c>
      <c r="Q417" s="16">
        <f t="shared" si="34"/>
        <v>0</v>
      </c>
    </row>
    <row r="418" spans="1:17" x14ac:dyDescent="0.25">
      <c r="A418" s="1" t="s">
        <v>2247</v>
      </c>
      <c r="B418" s="2">
        <v>42891</v>
      </c>
      <c r="C418" s="20" t="s">
        <v>291</v>
      </c>
      <c r="D418" s="19"/>
      <c r="F418" s="3">
        <v>548.20000000000005</v>
      </c>
      <c r="G418" s="20" t="s">
        <v>291</v>
      </c>
      <c r="H418" s="18" t="s">
        <v>112</v>
      </c>
      <c r="I418" s="1" t="s">
        <v>113</v>
      </c>
      <c r="J418" s="1" t="s">
        <v>7</v>
      </c>
      <c r="K418" s="18" t="s">
        <v>2248</v>
      </c>
      <c r="L418" s="1" t="s">
        <v>2249</v>
      </c>
      <c r="M418" s="3">
        <f t="shared" si="31"/>
        <v>10108.390000000003</v>
      </c>
      <c r="N418" s="3">
        <f t="shared" si="30"/>
        <v>10656.590000000004</v>
      </c>
      <c r="O418" s="16">
        <f t="shared" si="32"/>
        <v>0</v>
      </c>
      <c r="P418" s="16">
        <f t="shared" si="33"/>
        <v>0</v>
      </c>
      <c r="Q418" s="16">
        <f t="shared" si="34"/>
        <v>0</v>
      </c>
    </row>
    <row r="419" spans="1:17" x14ac:dyDescent="0.25">
      <c r="A419" s="18" t="s">
        <v>2250</v>
      </c>
      <c r="B419" s="2">
        <v>42891</v>
      </c>
      <c r="C419" s="19" t="s">
        <v>295</v>
      </c>
      <c r="D419" s="19" t="s">
        <v>300</v>
      </c>
      <c r="E419" s="3">
        <v>2.54</v>
      </c>
      <c r="H419" s="18" t="s">
        <v>367</v>
      </c>
      <c r="I419" s="18" t="s">
        <v>20</v>
      </c>
      <c r="J419" s="18" t="s">
        <v>21</v>
      </c>
      <c r="K419" s="18" t="s">
        <v>2246</v>
      </c>
      <c r="L419" s="18" t="s">
        <v>2246</v>
      </c>
      <c r="M419" s="3">
        <f t="shared" si="31"/>
        <v>10656.590000000004</v>
      </c>
      <c r="N419" s="3">
        <f t="shared" si="30"/>
        <v>10654.050000000003</v>
      </c>
      <c r="O419" s="16">
        <f t="shared" si="32"/>
        <v>0</v>
      </c>
      <c r="P419" s="16">
        <f t="shared" si="33"/>
        <v>0</v>
      </c>
      <c r="Q419" s="16">
        <f t="shared" si="34"/>
        <v>0</v>
      </c>
    </row>
    <row r="420" spans="1:17" x14ac:dyDescent="0.25">
      <c r="A420" s="1" t="s">
        <v>2236</v>
      </c>
      <c r="B420" s="2">
        <v>42892</v>
      </c>
      <c r="C420" s="20" t="s">
        <v>299</v>
      </c>
      <c r="D420" s="19"/>
      <c r="F420" s="3">
        <v>27</v>
      </c>
      <c r="G420" s="20" t="s">
        <v>299</v>
      </c>
      <c r="H420" s="18" t="s">
        <v>594</v>
      </c>
      <c r="I420" s="1" t="s">
        <v>2237</v>
      </c>
      <c r="J420" s="1" t="s">
        <v>7</v>
      </c>
      <c r="K420" s="18" t="s">
        <v>2238</v>
      </c>
      <c r="L420" s="1" t="s">
        <v>2239</v>
      </c>
      <c r="M420" s="3">
        <f t="shared" si="31"/>
        <v>10654.050000000003</v>
      </c>
      <c r="N420" s="3">
        <f t="shared" si="30"/>
        <v>10681.050000000003</v>
      </c>
      <c r="O420" s="16">
        <f t="shared" si="32"/>
        <v>0</v>
      </c>
      <c r="P420" s="16">
        <f t="shared" si="33"/>
        <v>0</v>
      </c>
      <c r="Q420" s="16">
        <f t="shared" si="34"/>
        <v>0</v>
      </c>
    </row>
    <row r="421" spans="1:17" x14ac:dyDescent="0.25">
      <c r="A421" s="1" t="s">
        <v>2240</v>
      </c>
      <c r="B421" s="2">
        <v>42892</v>
      </c>
      <c r="C421" s="19" t="s">
        <v>295</v>
      </c>
      <c r="D421" s="19" t="s">
        <v>300</v>
      </c>
      <c r="E421" s="3">
        <v>0.12</v>
      </c>
      <c r="H421" s="18" t="s">
        <v>367</v>
      </c>
      <c r="I421" s="1" t="s">
        <v>20</v>
      </c>
      <c r="J421" s="1" t="s">
        <v>21</v>
      </c>
      <c r="K421" s="18" t="s">
        <v>2241</v>
      </c>
      <c r="L421" s="1" t="s">
        <v>2241</v>
      </c>
      <c r="M421" s="3">
        <f t="shared" si="31"/>
        <v>10681.050000000003</v>
      </c>
      <c r="N421" s="3">
        <f t="shared" si="30"/>
        <v>10680.930000000002</v>
      </c>
      <c r="O421" s="16">
        <f t="shared" si="32"/>
        <v>0</v>
      </c>
      <c r="P421" s="16">
        <f t="shared" si="33"/>
        <v>0</v>
      </c>
      <c r="Q421" s="16">
        <f t="shared" si="34"/>
        <v>0</v>
      </c>
    </row>
    <row r="422" spans="1:17" x14ac:dyDescent="0.25">
      <c r="A422" s="1" t="s">
        <v>2224</v>
      </c>
      <c r="B422" s="2">
        <v>42894</v>
      </c>
      <c r="C422" s="20" t="s">
        <v>295</v>
      </c>
      <c r="D422" s="19"/>
      <c r="F422" s="3">
        <v>170</v>
      </c>
      <c r="G422" s="20" t="s">
        <v>290</v>
      </c>
      <c r="H422" s="18" t="s">
        <v>112</v>
      </c>
      <c r="I422" s="1" t="s">
        <v>113</v>
      </c>
      <c r="J422" s="1" t="s">
        <v>7</v>
      </c>
      <c r="K422" s="1" t="s">
        <v>2225</v>
      </c>
      <c r="L422" s="1" t="s">
        <v>2226</v>
      </c>
      <c r="M422" s="3">
        <f t="shared" si="31"/>
        <v>10680.930000000002</v>
      </c>
      <c r="N422" s="3">
        <f t="shared" si="30"/>
        <v>10850.930000000002</v>
      </c>
      <c r="O422" s="16">
        <f t="shared" si="32"/>
        <v>0</v>
      </c>
      <c r="P422" s="16">
        <f t="shared" si="33"/>
        <v>0</v>
      </c>
      <c r="Q422" s="16">
        <f t="shared" si="34"/>
        <v>0</v>
      </c>
    </row>
    <row r="423" spans="1:17" x14ac:dyDescent="0.25">
      <c r="A423" s="1" t="s">
        <v>2227</v>
      </c>
      <c r="B423" s="2">
        <v>42894</v>
      </c>
      <c r="C423" s="19" t="s">
        <v>295</v>
      </c>
      <c r="D423" s="19" t="s">
        <v>301</v>
      </c>
      <c r="E423" s="3">
        <v>41.19</v>
      </c>
      <c r="H423" s="18" t="s">
        <v>2228</v>
      </c>
      <c r="I423" s="18" t="s">
        <v>2229</v>
      </c>
      <c r="J423" s="1" t="s">
        <v>2230</v>
      </c>
      <c r="K423" s="18" t="s">
        <v>2231</v>
      </c>
      <c r="L423" s="1" t="s">
        <v>2232</v>
      </c>
      <c r="M423" s="3">
        <f t="shared" si="31"/>
        <v>10850.930000000002</v>
      </c>
      <c r="N423" s="3">
        <f t="shared" si="30"/>
        <v>10809.740000000002</v>
      </c>
      <c r="O423" s="16">
        <f t="shared" si="32"/>
        <v>0</v>
      </c>
      <c r="P423" s="16">
        <f t="shared" si="33"/>
        <v>0</v>
      </c>
      <c r="Q423" s="16">
        <f t="shared" si="34"/>
        <v>0</v>
      </c>
    </row>
    <row r="424" spans="1:17" x14ac:dyDescent="0.25">
      <c r="A424" s="18" t="s">
        <v>2233</v>
      </c>
      <c r="B424" s="2">
        <v>42894</v>
      </c>
      <c r="C424" s="19" t="s">
        <v>289</v>
      </c>
      <c r="D424" s="19" t="s">
        <v>308</v>
      </c>
      <c r="E424" s="3">
        <v>1000</v>
      </c>
      <c r="H424" s="18" t="s">
        <v>344</v>
      </c>
      <c r="I424" s="18" t="s">
        <v>15</v>
      </c>
      <c r="J424" s="18" t="s">
        <v>108</v>
      </c>
      <c r="K424" s="18" t="s">
        <v>17</v>
      </c>
      <c r="L424" s="18" t="s">
        <v>93</v>
      </c>
      <c r="M424" s="3">
        <f t="shared" si="31"/>
        <v>10809.740000000002</v>
      </c>
      <c r="N424" s="3">
        <f t="shared" si="30"/>
        <v>9809.7400000000016</v>
      </c>
      <c r="O424" s="16">
        <f t="shared" si="32"/>
        <v>0</v>
      </c>
      <c r="P424" s="16">
        <f t="shared" si="33"/>
        <v>0</v>
      </c>
      <c r="Q424" s="16">
        <f t="shared" si="34"/>
        <v>0</v>
      </c>
    </row>
    <row r="425" spans="1:17" x14ac:dyDescent="0.25">
      <c r="A425" s="1" t="s">
        <v>2234</v>
      </c>
      <c r="B425" s="2">
        <v>42894</v>
      </c>
      <c r="C425" s="19" t="s">
        <v>295</v>
      </c>
      <c r="D425" s="19" t="s">
        <v>300</v>
      </c>
      <c r="E425" s="3">
        <v>1.1200000000000001</v>
      </c>
      <c r="H425" s="18" t="s">
        <v>367</v>
      </c>
      <c r="I425" s="18" t="s">
        <v>20</v>
      </c>
      <c r="J425" s="1" t="s">
        <v>21</v>
      </c>
      <c r="K425" s="18" t="s">
        <v>2235</v>
      </c>
      <c r="L425" s="1" t="s">
        <v>2235</v>
      </c>
      <c r="M425" s="3">
        <f t="shared" si="31"/>
        <v>9809.7400000000016</v>
      </c>
      <c r="N425" s="3">
        <f t="shared" si="30"/>
        <v>9808.6200000000008</v>
      </c>
      <c r="O425" s="16">
        <f t="shared" si="32"/>
        <v>0</v>
      </c>
      <c r="P425" s="16">
        <f t="shared" si="33"/>
        <v>0</v>
      </c>
      <c r="Q425" s="16">
        <f t="shared" si="34"/>
        <v>0</v>
      </c>
    </row>
    <row r="426" spans="1:17" x14ac:dyDescent="0.25">
      <c r="A426" s="1" t="s">
        <v>2219</v>
      </c>
      <c r="B426" s="2">
        <v>42895</v>
      </c>
      <c r="C426" s="19" t="s">
        <v>295</v>
      </c>
      <c r="D426" s="19" t="s">
        <v>334</v>
      </c>
      <c r="E426" s="3">
        <v>54.44</v>
      </c>
      <c r="H426" s="18" t="s">
        <v>77</v>
      </c>
      <c r="I426" s="1" t="s">
        <v>78</v>
      </c>
      <c r="J426" s="1" t="s">
        <v>2220</v>
      </c>
      <c r="K426" s="1" t="s">
        <v>2221</v>
      </c>
      <c r="L426" s="1" t="s">
        <v>79</v>
      </c>
      <c r="M426" s="3">
        <f t="shared" si="31"/>
        <v>9808.6200000000008</v>
      </c>
      <c r="N426" s="3">
        <f t="shared" si="30"/>
        <v>9754.18</v>
      </c>
      <c r="O426" s="16">
        <f t="shared" si="32"/>
        <v>0</v>
      </c>
      <c r="P426" s="16">
        <f t="shared" si="33"/>
        <v>0</v>
      </c>
      <c r="Q426" s="16">
        <f t="shared" si="34"/>
        <v>0</v>
      </c>
    </row>
    <row r="427" spans="1:17" x14ac:dyDescent="0.25">
      <c r="A427" s="18" t="s">
        <v>2222</v>
      </c>
      <c r="B427" s="2">
        <v>42895</v>
      </c>
      <c r="C427" s="19" t="s">
        <v>295</v>
      </c>
      <c r="D427" s="19" t="s">
        <v>300</v>
      </c>
      <c r="E427" s="3">
        <v>1</v>
      </c>
      <c r="H427" s="18" t="s">
        <v>367</v>
      </c>
      <c r="I427" s="16" t="s">
        <v>20</v>
      </c>
      <c r="J427" s="18" t="s">
        <v>21</v>
      </c>
      <c r="K427" s="18" t="s">
        <v>2223</v>
      </c>
      <c r="L427" s="18" t="s">
        <v>2223</v>
      </c>
      <c r="M427" s="3">
        <f t="shared" si="31"/>
        <v>9754.18</v>
      </c>
      <c r="N427" s="3">
        <f t="shared" si="30"/>
        <v>9753.18</v>
      </c>
      <c r="O427" s="16">
        <f t="shared" si="32"/>
        <v>0</v>
      </c>
      <c r="P427" s="16">
        <f t="shared" si="33"/>
        <v>0</v>
      </c>
      <c r="Q427" s="16">
        <f t="shared" si="34"/>
        <v>0</v>
      </c>
    </row>
    <row r="428" spans="1:17" x14ac:dyDescent="0.25">
      <c r="A428" s="1" t="s">
        <v>2213</v>
      </c>
      <c r="B428" s="2">
        <v>42898</v>
      </c>
      <c r="C428" s="20" t="s">
        <v>299</v>
      </c>
      <c r="D428" s="19"/>
      <c r="F428" s="3">
        <v>27</v>
      </c>
      <c r="G428" s="20" t="s">
        <v>299</v>
      </c>
      <c r="H428" s="18" t="s">
        <v>2214</v>
      </c>
      <c r="I428" s="1" t="s">
        <v>2215</v>
      </c>
      <c r="J428" s="1" t="s">
        <v>2216</v>
      </c>
      <c r="K428" s="1"/>
      <c r="L428" s="1" t="s">
        <v>2217</v>
      </c>
      <c r="M428" s="3">
        <f t="shared" si="31"/>
        <v>9753.18</v>
      </c>
      <c r="N428" s="3">
        <f t="shared" si="30"/>
        <v>9780.18</v>
      </c>
      <c r="O428" s="16">
        <f t="shared" si="32"/>
        <v>0</v>
      </c>
      <c r="P428" s="16">
        <f t="shared" si="33"/>
        <v>0</v>
      </c>
      <c r="Q428" s="16">
        <f t="shared" si="34"/>
        <v>0</v>
      </c>
    </row>
    <row r="429" spans="1:17" x14ac:dyDescent="0.25">
      <c r="A429" s="18" t="s">
        <v>2218</v>
      </c>
      <c r="B429" s="2">
        <v>42898</v>
      </c>
      <c r="C429" s="19" t="s">
        <v>289</v>
      </c>
      <c r="D429" s="19" t="s">
        <v>308</v>
      </c>
      <c r="E429" s="3">
        <v>27.75</v>
      </c>
      <c r="H429" s="18" t="s">
        <v>344</v>
      </c>
      <c r="I429" s="18" t="s">
        <v>15</v>
      </c>
      <c r="J429" s="18" t="s">
        <v>92</v>
      </c>
      <c r="K429" s="18" t="s">
        <v>17</v>
      </c>
      <c r="L429" s="18" t="s">
        <v>93</v>
      </c>
      <c r="M429" s="3">
        <f t="shared" si="31"/>
        <v>9780.18</v>
      </c>
      <c r="N429" s="3">
        <f t="shared" si="30"/>
        <v>9752.43</v>
      </c>
      <c r="O429" s="16">
        <f t="shared" si="32"/>
        <v>0</v>
      </c>
      <c r="P429" s="16">
        <f t="shared" si="33"/>
        <v>0</v>
      </c>
      <c r="Q429" s="16">
        <f t="shared" si="34"/>
        <v>0</v>
      </c>
    </row>
    <row r="430" spans="1:17" x14ac:dyDescent="0.25">
      <c r="A430" s="18" t="s">
        <v>2204</v>
      </c>
      <c r="B430" s="2">
        <v>42901</v>
      </c>
      <c r="C430" s="19" t="s">
        <v>299</v>
      </c>
      <c r="D430" s="19" t="s">
        <v>301</v>
      </c>
      <c r="E430" s="3">
        <v>26</v>
      </c>
      <c r="H430" s="18" t="s">
        <v>239</v>
      </c>
      <c r="I430" s="18" t="s">
        <v>240</v>
      </c>
      <c r="J430" s="18" t="s">
        <v>2205</v>
      </c>
      <c r="K430" s="18" t="s">
        <v>2206</v>
      </c>
      <c r="L430" s="18" t="s">
        <v>2207</v>
      </c>
      <c r="M430" s="3">
        <f t="shared" si="31"/>
        <v>9752.43</v>
      </c>
      <c r="N430" s="3">
        <f t="shared" si="30"/>
        <v>9726.43</v>
      </c>
      <c r="O430" s="16">
        <f t="shared" si="32"/>
        <v>0</v>
      </c>
      <c r="P430" s="16">
        <f t="shared" si="33"/>
        <v>0</v>
      </c>
      <c r="Q430" s="16">
        <f t="shared" si="34"/>
        <v>0</v>
      </c>
    </row>
    <row r="431" spans="1:17" x14ac:dyDescent="0.25">
      <c r="A431" s="18" t="s">
        <v>2208</v>
      </c>
      <c r="B431" s="2">
        <v>42901</v>
      </c>
      <c r="C431" s="20" t="s">
        <v>299</v>
      </c>
      <c r="D431" s="19"/>
      <c r="F431" s="3">
        <v>50</v>
      </c>
      <c r="G431" s="20" t="s">
        <v>299</v>
      </c>
      <c r="H431" s="18" t="s">
        <v>75</v>
      </c>
      <c r="I431" s="18" t="s">
        <v>76</v>
      </c>
      <c r="J431" s="18" t="s">
        <v>7</v>
      </c>
      <c r="K431" s="18" t="s">
        <v>39</v>
      </c>
      <c r="L431" s="18" t="s">
        <v>2209</v>
      </c>
      <c r="M431" s="3">
        <f t="shared" si="31"/>
        <v>9726.43</v>
      </c>
      <c r="N431" s="20">
        <f t="shared" si="30"/>
        <v>9776.43</v>
      </c>
      <c r="O431" s="16">
        <f t="shared" si="32"/>
        <v>0</v>
      </c>
      <c r="P431" s="16">
        <f t="shared" si="33"/>
        <v>0</v>
      </c>
      <c r="Q431" s="16">
        <f t="shared" si="34"/>
        <v>0</v>
      </c>
    </row>
    <row r="432" spans="1:17" x14ac:dyDescent="0.25">
      <c r="A432" s="1" t="s">
        <v>2210</v>
      </c>
      <c r="B432" s="2">
        <v>42901</v>
      </c>
      <c r="C432" s="20" t="s">
        <v>299</v>
      </c>
      <c r="D432" s="19"/>
      <c r="F432" s="3">
        <v>50</v>
      </c>
      <c r="G432" s="20" t="s">
        <v>299</v>
      </c>
      <c r="H432" s="18" t="s">
        <v>43</v>
      </c>
      <c r="I432" s="1" t="s">
        <v>44</v>
      </c>
      <c r="J432" s="1" t="s">
        <v>2211</v>
      </c>
      <c r="K432" s="1" t="s">
        <v>45</v>
      </c>
      <c r="L432" s="1" t="s">
        <v>2212</v>
      </c>
      <c r="M432" s="3">
        <f t="shared" si="31"/>
        <v>9776.43</v>
      </c>
      <c r="N432" s="3">
        <f t="shared" si="30"/>
        <v>9826.43</v>
      </c>
      <c r="O432" s="16">
        <f t="shared" si="32"/>
        <v>0</v>
      </c>
      <c r="P432" s="16">
        <f t="shared" si="33"/>
        <v>0</v>
      </c>
      <c r="Q432" s="16">
        <f t="shared" si="34"/>
        <v>0</v>
      </c>
    </row>
    <row r="433" spans="1:17" x14ac:dyDescent="0.25">
      <c r="A433" s="1" t="s">
        <v>2161</v>
      </c>
      <c r="B433" s="2">
        <v>42901</v>
      </c>
      <c r="C433" s="20" t="s">
        <v>299</v>
      </c>
      <c r="D433" s="19"/>
      <c r="F433" s="3">
        <v>45</v>
      </c>
      <c r="G433" s="20" t="s">
        <v>299</v>
      </c>
      <c r="H433" s="18" t="s">
        <v>151</v>
      </c>
      <c r="I433" s="18" t="s">
        <v>152</v>
      </c>
      <c r="J433" s="1" t="s">
        <v>7</v>
      </c>
      <c r="K433" s="18" t="s">
        <v>50</v>
      </c>
      <c r="L433" s="18" t="s">
        <v>2162</v>
      </c>
      <c r="M433" s="3">
        <f t="shared" si="31"/>
        <v>9826.43</v>
      </c>
      <c r="N433" s="3">
        <f t="shared" si="30"/>
        <v>9871.43</v>
      </c>
      <c r="O433" s="16">
        <f t="shared" si="32"/>
        <v>0</v>
      </c>
      <c r="P433" s="16">
        <f t="shared" si="33"/>
        <v>0</v>
      </c>
      <c r="Q433" s="16">
        <f t="shared" si="34"/>
        <v>0</v>
      </c>
    </row>
    <row r="434" spans="1:17" x14ac:dyDescent="0.25">
      <c r="A434" s="1" t="s">
        <v>2163</v>
      </c>
      <c r="B434" s="2">
        <v>42901</v>
      </c>
      <c r="C434" s="19" t="s">
        <v>292</v>
      </c>
      <c r="D434" s="19" t="s">
        <v>303</v>
      </c>
      <c r="E434" s="3">
        <v>39.75</v>
      </c>
      <c r="H434" s="18" t="s">
        <v>116</v>
      </c>
      <c r="I434" s="1" t="s">
        <v>117</v>
      </c>
      <c r="J434" s="1" t="s">
        <v>2164</v>
      </c>
      <c r="K434" s="18" t="s">
        <v>2165</v>
      </c>
      <c r="L434" s="18" t="s">
        <v>2166</v>
      </c>
      <c r="M434" s="3">
        <f t="shared" si="31"/>
        <v>9871.43</v>
      </c>
      <c r="N434" s="3">
        <f t="shared" si="30"/>
        <v>9831.68</v>
      </c>
      <c r="O434" s="16">
        <f t="shared" si="32"/>
        <v>0</v>
      </c>
      <c r="P434" s="16">
        <f t="shared" si="33"/>
        <v>0</v>
      </c>
      <c r="Q434" s="16">
        <f t="shared" si="34"/>
        <v>0</v>
      </c>
    </row>
    <row r="435" spans="1:17" x14ac:dyDescent="0.25">
      <c r="A435" s="1" t="s">
        <v>2167</v>
      </c>
      <c r="B435" s="2">
        <v>42901</v>
      </c>
      <c r="C435" s="19" t="s">
        <v>297</v>
      </c>
      <c r="D435" s="19" t="s">
        <v>303</v>
      </c>
      <c r="E435" s="3">
        <v>64.75</v>
      </c>
      <c r="H435" s="18" t="s">
        <v>206</v>
      </c>
      <c r="I435" s="1" t="s">
        <v>207</v>
      </c>
      <c r="J435" s="1" t="s">
        <v>2168</v>
      </c>
      <c r="K435" s="18" t="s">
        <v>2169</v>
      </c>
      <c r="L435" s="18" t="s">
        <v>2166</v>
      </c>
      <c r="M435" s="3">
        <f t="shared" si="31"/>
        <v>9831.68</v>
      </c>
      <c r="N435" s="3">
        <f t="shared" si="30"/>
        <v>9766.93</v>
      </c>
      <c r="O435" s="16">
        <f t="shared" si="32"/>
        <v>0</v>
      </c>
      <c r="P435" s="16">
        <f t="shared" si="33"/>
        <v>0</v>
      </c>
      <c r="Q435" s="16">
        <f t="shared" si="34"/>
        <v>0</v>
      </c>
    </row>
    <row r="436" spans="1:17" x14ac:dyDescent="0.25">
      <c r="A436" s="18" t="s">
        <v>2170</v>
      </c>
      <c r="B436" s="2">
        <v>42901</v>
      </c>
      <c r="C436" s="19" t="s">
        <v>297</v>
      </c>
      <c r="D436" s="19" t="s">
        <v>303</v>
      </c>
      <c r="E436" s="3">
        <v>74</v>
      </c>
      <c r="H436" s="18" t="s">
        <v>193</v>
      </c>
      <c r="I436" s="18" t="s">
        <v>194</v>
      </c>
      <c r="J436" s="18" t="s">
        <v>2171</v>
      </c>
      <c r="K436" s="18" t="s">
        <v>2172</v>
      </c>
      <c r="L436" s="18" t="s">
        <v>2166</v>
      </c>
      <c r="M436" s="3">
        <f t="shared" si="31"/>
        <v>9766.93</v>
      </c>
      <c r="N436" s="3">
        <f t="shared" si="30"/>
        <v>9692.93</v>
      </c>
      <c r="O436" s="16">
        <f t="shared" si="32"/>
        <v>0</v>
      </c>
      <c r="P436" s="16">
        <f t="shared" si="33"/>
        <v>0</v>
      </c>
      <c r="Q436" s="16">
        <f t="shared" si="34"/>
        <v>0</v>
      </c>
    </row>
    <row r="437" spans="1:17" x14ac:dyDescent="0.25">
      <c r="A437" s="1" t="s">
        <v>2173</v>
      </c>
      <c r="B437" s="2">
        <v>42901</v>
      </c>
      <c r="C437" s="19" t="s">
        <v>297</v>
      </c>
      <c r="D437" s="19" t="s">
        <v>303</v>
      </c>
      <c r="E437" s="3">
        <v>81.400000000000006</v>
      </c>
      <c r="H437" s="18" t="s">
        <v>252</v>
      </c>
      <c r="I437" s="1" t="s">
        <v>253</v>
      </c>
      <c r="J437" s="1" t="s">
        <v>2174</v>
      </c>
      <c r="K437" s="1" t="s">
        <v>2175</v>
      </c>
      <c r="L437" s="1" t="s">
        <v>2166</v>
      </c>
      <c r="M437" s="3">
        <f t="shared" si="31"/>
        <v>9692.93</v>
      </c>
      <c r="N437" s="3">
        <f t="shared" si="30"/>
        <v>9611.5300000000007</v>
      </c>
      <c r="O437" s="16">
        <f t="shared" si="32"/>
        <v>0</v>
      </c>
      <c r="P437" s="16">
        <f t="shared" si="33"/>
        <v>0</v>
      </c>
      <c r="Q437" s="16">
        <f t="shared" si="34"/>
        <v>0</v>
      </c>
    </row>
    <row r="438" spans="1:17" x14ac:dyDescent="0.25">
      <c r="A438" s="1" t="s">
        <v>2176</v>
      </c>
      <c r="B438" s="2">
        <v>42901</v>
      </c>
      <c r="C438" s="19" t="s">
        <v>289</v>
      </c>
      <c r="D438" s="19" t="s">
        <v>301</v>
      </c>
      <c r="E438" s="3">
        <v>74.91</v>
      </c>
      <c r="H438" s="18" t="s">
        <v>69</v>
      </c>
      <c r="I438" s="1" t="s">
        <v>70</v>
      </c>
      <c r="J438" s="1" t="s">
        <v>2177</v>
      </c>
      <c r="K438" s="1" t="s">
        <v>2178</v>
      </c>
      <c r="L438" s="1" t="s">
        <v>2179</v>
      </c>
      <c r="M438" s="3">
        <f t="shared" si="31"/>
        <v>9611.5300000000007</v>
      </c>
      <c r="N438" s="3">
        <f t="shared" si="30"/>
        <v>9536.6200000000008</v>
      </c>
      <c r="O438" s="16">
        <f t="shared" si="32"/>
        <v>0</v>
      </c>
      <c r="P438" s="16">
        <f t="shared" si="33"/>
        <v>0</v>
      </c>
      <c r="Q438" s="16">
        <f t="shared" si="34"/>
        <v>0</v>
      </c>
    </row>
    <row r="439" spans="1:17" x14ac:dyDescent="0.25">
      <c r="A439" s="18" t="s">
        <v>2180</v>
      </c>
      <c r="B439" s="2">
        <v>42901</v>
      </c>
      <c r="C439" s="19" t="s">
        <v>295</v>
      </c>
      <c r="D439" s="19" t="s">
        <v>300</v>
      </c>
      <c r="E439" s="3">
        <v>26.28</v>
      </c>
      <c r="H439" s="18" t="s">
        <v>26</v>
      </c>
      <c r="I439" s="18" t="s">
        <v>27</v>
      </c>
      <c r="J439" s="18" t="s">
        <v>2181</v>
      </c>
      <c r="K439" s="18" t="s">
        <v>2182</v>
      </c>
      <c r="L439" s="18" t="s">
        <v>2183</v>
      </c>
      <c r="M439" s="3">
        <f t="shared" si="31"/>
        <v>9536.6200000000008</v>
      </c>
      <c r="N439" s="3">
        <f t="shared" si="30"/>
        <v>9510.34</v>
      </c>
      <c r="O439" s="16">
        <f t="shared" si="32"/>
        <v>0</v>
      </c>
      <c r="P439" s="16">
        <f t="shared" si="33"/>
        <v>0</v>
      </c>
      <c r="Q439" s="16">
        <f t="shared" si="34"/>
        <v>0</v>
      </c>
    </row>
    <row r="440" spans="1:17" x14ac:dyDescent="0.25">
      <c r="A440" s="1" t="s">
        <v>2184</v>
      </c>
      <c r="B440" s="2">
        <v>42901</v>
      </c>
      <c r="C440" s="19" t="s">
        <v>292</v>
      </c>
      <c r="D440" s="19" t="s">
        <v>301</v>
      </c>
      <c r="E440" s="3">
        <v>23.68</v>
      </c>
      <c r="H440" s="18" t="s">
        <v>216</v>
      </c>
      <c r="I440" s="1" t="s">
        <v>217</v>
      </c>
      <c r="J440" s="1" t="s">
        <v>2185</v>
      </c>
      <c r="K440" s="18" t="s">
        <v>2186</v>
      </c>
      <c r="L440" s="1" t="s">
        <v>2166</v>
      </c>
      <c r="M440" s="3">
        <f t="shared" si="31"/>
        <v>9510.34</v>
      </c>
      <c r="N440" s="3">
        <f t="shared" si="30"/>
        <v>9486.66</v>
      </c>
      <c r="O440" s="16">
        <f t="shared" si="32"/>
        <v>0</v>
      </c>
      <c r="P440" s="16">
        <f t="shared" si="33"/>
        <v>0</v>
      </c>
      <c r="Q440" s="16">
        <f t="shared" si="34"/>
        <v>0</v>
      </c>
    </row>
    <row r="441" spans="1:17" x14ac:dyDescent="0.25">
      <c r="A441" s="1" t="s">
        <v>2187</v>
      </c>
      <c r="B441" s="2">
        <v>42901</v>
      </c>
      <c r="C441" s="19" t="s">
        <v>295</v>
      </c>
      <c r="D441" s="19" t="s">
        <v>300</v>
      </c>
      <c r="E441" s="3">
        <v>4.88</v>
      </c>
      <c r="H441" s="18" t="s">
        <v>26</v>
      </c>
      <c r="I441" s="18" t="s">
        <v>27</v>
      </c>
      <c r="J441" s="1" t="s">
        <v>2188</v>
      </c>
      <c r="K441" s="1" t="s">
        <v>2189</v>
      </c>
      <c r="L441" s="1" t="s">
        <v>2190</v>
      </c>
      <c r="M441" s="3">
        <f t="shared" si="31"/>
        <v>9486.66</v>
      </c>
      <c r="N441" s="3">
        <f t="shared" si="30"/>
        <v>9481.7800000000007</v>
      </c>
      <c r="O441" s="16">
        <f t="shared" si="32"/>
        <v>0</v>
      </c>
      <c r="P441" s="16">
        <f t="shared" si="33"/>
        <v>0</v>
      </c>
      <c r="Q441" s="16">
        <f t="shared" si="34"/>
        <v>0</v>
      </c>
    </row>
    <row r="442" spans="1:17" x14ac:dyDescent="0.25">
      <c r="A442" s="1" t="s">
        <v>2191</v>
      </c>
      <c r="B442" s="2">
        <v>42901</v>
      </c>
      <c r="C442" s="19" t="s">
        <v>299</v>
      </c>
      <c r="D442" s="19" t="s">
        <v>305</v>
      </c>
      <c r="E442" s="3">
        <v>533</v>
      </c>
      <c r="H442" s="18" t="s">
        <v>71</v>
      </c>
      <c r="I442" s="1" t="s">
        <v>72</v>
      </c>
      <c r="J442" s="1" t="s">
        <v>2192</v>
      </c>
      <c r="K442" s="18" t="s">
        <v>2193</v>
      </c>
      <c r="L442" s="1" t="s">
        <v>2166</v>
      </c>
      <c r="M442" s="3">
        <f t="shared" si="31"/>
        <v>9481.7800000000007</v>
      </c>
      <c r="N442" s="3">
        <f t="shared" si="30"/>
        <v>8948.7800000000007</v>
      </c>
      <c r="O442" s="16">
        <f t="shared" si="32"/>
        <v>0</v>
      </c>
      <c r="P442" s="16">
        <f t="shared" si="33"/>
        <v>0</v>
      </c>
      <c r="Q442" s="16">
        <f t="shared" si="34"/>
        <v>0</v>
      </c>
    </row>
    <row r="443" spans="1:17" x14ac:dyDescent="0.25">
      <c r="A443" s="1" t="s">
        <v>2194</v>
      </c>
      <c r="B443" s="2">
        <v>42901</v>
      </c>
      <c r="C443" s="19" t="s">
        <v>299</v>
      </c>
      <c r="D443" s="19" t="s">
        <v>305</v>
      </c>
      <c r="E443" s="3">
        <v>712.02</v>
      </c>
      <c r="H443" s="18" t="s">
        <v>56</v>
      </c>
      <c r="I443" s="1" t="s">
        <v>57</v>
      </c>
      <c r="J443" s="1" t="s">
        <v>2195</v>
      </c>
      <c r="K443" s="18" t="s">
        <v>2196</v>
      </c>
      <c r="L443" s="1" t="s">
        <v>2197</v>
      </c>
      <c r="M443" s="3">
        <f t="shared" si="31"/>
        <v>8948.7800000000007</v>
      </c>
      <c r="N443" s="3">
        <f t="shared" si="30"/>
        <v>8236.76</v>
      </c>
      <c r="O443" s="16">
        <f t="shared" si="32"/>
        <v>0</v>
      </c>
      <c r="P443" s="16">
        <f t="shared" si="33"/>
        <v>0</v>
      </c>
      <c r="Q443" s="16">
        <f t="shared" si="34"/>
        <v>0</v>
      </c>
    </row>
    <row r="444" spans="1:17" x14ac:dyDescent="0.25">
      <c r="A444" s="1" t="s">
        <v>2198</v>
      </c>
      <c r="B444" s="2">
        <v>42901</v>
      </c>
      <c r="C444" s="20" t="s">
        <v>299</v>
      </c>
      <c r="D444" s="19"/>
      <c r="F444" s="3">
        <v>50</v>
      </c>
      <c r="G444" s="20" t="s">
        <v>299</v>
      </c>
      <c r="H444" s="18" t="s">
        <v>12</v>
      </c>
      <c r="I444" s="1" t="s">
        <v>13</v>
      </c>
      <c r="J444" s="1" t="s">
        <v>2199</v>
      </c>
      <c r="K444" s="18"/>
      <c r="L444" s="18" t="s">
        <v>14</v>
      </c>
      <c r="M444" s="3">
        <f t="shared" si="31"/>
        <v>8236.76</v>
      </c>
      <c r="N444" s="3">
        <f t="shared" si="30"/>
        <v>8286.76</v>
      </c>
      <c r="O444" s="16">
        <f t="shared" si="32"/>
        <v>0</v>
      </c>
      <c r="P444" s="16">
        <f t="shared" si="33"/>
        <v>0</v>
      </c>
      <c r="Q444" s="16">
        <f t="shared" si="34"/>
        <v>0</v>
      </c>
    </row>
    <row r="445" spans="1:17" x14ac:dyDescent="0.25">
      <c r="A445" s="1" t="s">
        <v>2200</v>
      </c>
      <c r="B445" s="2">
        <v>42901</v>
      </c>
      <c r="C445" s="20" t="s">
        <v>299</v>
      </c>
      <c r="D445" s="19"/>
      <c r="F445" s="3">
        <v>50</v>
      </c>
      <c r="G445" s="20" t="s">
        <v>299</v>
      </c>
      <c r="H445" s="18" t="s">
        <v>12</v>
      </c>
      <c r="I445" s="1" t="s">
        <v>13</v>
      </c>
      <c r="J445" s="1" t="s">
        <v>2201</v>
      </c>
      <c r="K445" s="18"/>
      <c r="L445" s="1" t="s">
        <v>14</v>
      </c>
      <c r="M445" s="3">
        <f t="shared" si="31"/>
        <v>8286.76</v>
      </c>
      <c r="N445" s="3">
        <f t="shared" si="30"/>
        <v>8336.76</v>
      </c>
      <c r="O445" s="16">
        <f t="shared" si="32"/>
        <v>0</v>
      </c>
      <c r="P445" s="16">
        <f t="shared" si="33"/>
        <v>0</v>
      </c>
      <c r="Q445" s="16">
        <f t="shared" si="34"/>
        <v>0</v>
      </c>
    </row>
    <row r="446" spans="1:17" x14ac:dyDescent="0.25">
      <c r="A446" s="18" t="s">
        <v>2202</v>
      </c>
      <c r="B446" s="2">
        <v>42901</v>
      </c>
      <c r="C446" s="19" t="s">
        <v>295</v>
      </c>
      <c r="D446" s="19" t="s">
        <v>300</v>
      </c>
      <c r="E446" s="3">
        <v>8.2899999999999991</v>
      </c>
      <c r="H446" s="18" t="s">
        <v>367</v>
      </c>
      <c r="I446" s="18" t="s">
        <v>20</v>
      </c>
      <c r="J446" s="18" t="s">
        <v>21</v>
      </c>
      <c r="K446" s="18" t="s">
        <v>2203</v>
      </c>
      <c r="L446" s="18" t="s">
        <v>2203</v>
      </c>
      <c r="M446" s="3">
        <f t="shared" si="31"/>
        <v>8336.76</v>
      </c>
      <c r="N446" s="3">
        <f t="shared" si="30"/>
        <v>8328.4699999999993</v>
      </c>
      <c r="O446" s="16">
        <f t="shared" si="32"/>
        <v>0</v>
      </c>
      <c r="P446" s="16">
        <f t="shared" si="33"/>
        <v>0</v>
      </c>
      <c r="Q446" s="16">
        <f t="shared" si="34"/>
        <v>0</v>
      </c>
    </row>
    <row r="447" spans="1:17" x14ac:dyDescent="0.25">
      <c r="A447" s="18" t="s">
        <v>2149</v>
      </c>
      <c r="B447" s="2">
        <v>42902</v>
      </c>
      <c r="C447" s="20" t="s">
        <v>299</v>
      </c>
      <c r="D447" s="19"/>
      <c r="F447" s="3">
        <v>120</v>
      </c>
      <c r="G447" s="20" t="s">
        <v>299</v>
      </c>
      <c r="H447" s="18" t="s">
        <v>432</v>
      </c>
      <c r="I447" s="18" t="s">
        <v>433</v>
      </c>
      <c r="J447" s="18" t="s">
        <v>7</v>
      </c>
      <c r="K447" s="18" t="s">
        <v>39</v>
      </c>
      <c r="L447" s="18" t="s">
        <v>2150</v>
      </c>
      <c r="M447" s="3">
        <f t="shared" si="31"/>
        <v>8328.4699999999993</v>
      </c>
      <c r="N447" s="3">
        <f t="shared" si="30"/>
        <v>8448.4699999999993</v>
      </c>
      <c r="O447" s="16">
        <f t="shared" si="32"/>
        <v>0</v>
      </c>
      <c r="P447" s="16">
        <f t="shared" si="33"/>
        <v>0</v>
      </c>
      <c r="Q447" s="16">
        <f t="shared" si="34"/>
        <v>0</v>
      </c>
    </row>
    <row r="448" spans="1:17" x14ac:dyDescent="0.25">
      <c r="A448" s="1" t="s">
        <v>2151</v>
      </c>
      <c r="B448" s="2">
        <v>42902</v>
      </c>
      <c r="C448" s="20" t="s">
        <v>299</v>
      </c>
      <c r="D448" s="19"/>
      <c r="F448" s="3">
        <v>60</v>
      </c>
      <c r="G448" s="20" t="s">
        <v>299</v>
      </c>
      <c r="H448" s="18" t="s">
        <v>2152</v>
      </c>
      <c r="I448" s="18" t="s">
        <v>2153</v>
      </c>
      <c r="J448" s="1" t="s">
        <v>7</v>
      </c>
      <c r="K448" s="18" t="s">
        <v>102</v>
      </c>
      <c r="L448" s="18" t="s">
        <v>2154</v>
      </c>
      <c r="M448" s="3">
        <f t="shared" si="31"/>
        <v>8448.4699999999993</v>
      </c>
      <c r="N448" s="3">
        <f t="shared" si="30"/>
        <v>8508.4699999999993</v>
      </c>
      <c r="O448" s="16">
        <f t="shared" si="32"/>
        <v>0</v>
      </c>
      <c r="P448" s="16">
        <f t="shared" si="33"/>
        <v>0</v>
      </c>
      <c r="Q448" s="16">
        <f t="shared" si="34"/>
        <v>0</v>
      </c>
    </row>
    <row r="449" spans="1:17" x14ac:dyDescent="0.25">
      <c r="A449" s="18" t="s">
        <v>2155</v>
      </c>
      <c r="B449" s="2">
        <v>42902</v>
      </c>
      <c r="C449" s="20" t="s">
        <v>299</v>
      </c>
      <c r="D449" s="19"/>
      <c r="F449" s="3">
        <v>44</v>
      </c>
      <c r="G449" s="20" t="s">
        <v>299</v>
      </c>
      <c r="H449" s="18" t="s">
        <v>37</v>
      </c>
      <c r="I449" s="18" t="s">
        <v>38</v>
      </c>
      <c r="J449" s="18" t="s">
        <v>7</v>
      </c>
      <c r="K449" s="18" t="s">
        <v>39</v>
      </c>
      <c r="L449" s="18" t="s">
        <v>2156</v>
      </c>
      <c r="M449" s="3">
        <f t="shared" si="31"/>
        <v>8508.4699999999993</v>
      </c>
      <c r="N449" s="3">
        <f t="shared" si="30"/>
        <v>8552.4699999999993</v>
      </c>
      <c r="O449" s="16">
        <f t="shared" si="32"/>
        <v>0</v>
      </c>
      <c r="P449" s="16">
        <f t="shared" si="33"/>
        <v>0</v>
      </c>
      <c r="Q449" s="16">
        <f t="shared" si="34"/>
        <v>0</v>
      </c>
    </row>
    <row r="450" spans="1:17" x14ac:dyDescent="0.25">
      <c r="A450" s="18" t="s">
        <v>2157</v>
      </c>
      <c r="B450" s="2">
        <v>42902</v>
      </c>
      <c r="C450" s="20" t="s">
        <v>299</v>
      </c>
      <c r="D450" s="19"/>
      <c r="F450" s="3">
        <v>27</v>
      </c>
      <c r="G450" s="20" t="s">
        <v>299</v>
      </c>
      <c r="H450" s="18" t="s">
        <v>82</v>
      </c>
      <c r="I450" s="18" t="s">
        <v>83</v>
      </c>
      <c r="J450" s="18" t="s">
        <v>7</v>
      </c>
      <c r="K450" s="18" t="s">
        <v>2158</v>
      </c>
      <c r="L450" s="18" t="s">
        <v>2158</v>
      </c>
      <c r="M450" s="3">
        <f t="shared" si="31"/>
        <v>8552.4699999999993</v>
      </c>
      <c r="N450" s="3">
        <f t="shared" ref="N450:N513" si="35">M450+F450-E450</f>
        <v>8579.4699999999993</v>
      </c>
      <c r="O450" s="16">
        <f t="shared" si="32"/>
        <v>0</v>
      </c>
      <c r="P450" s="16">
        <f t="shared" si="33"/>
        <v>0</v>
      </c>
      <c r="Q450" s="16">
        <f t="shared" si="34"/>
        <v>0</v>
      </c>
    </row>
    <row r="451" spans="1:17" x14ac:dyDescent="0.25">
      <c r="A451" s="18" t="s">
        <v>2159</v>
      </c>
      <c r="B451" s="2">
        <v>42902</v>
      </c>
      <c r="C451" s="19" t="s">
        <v>295</v>
      </c>
      <c r="D451" s="19" t="s">
        <v>300</v>
      </c>
      <c r="E451" s="3">
        <v>0.48</v>
      </c>
      <c r="H451" s="18" t="s">
        <v>367</v>
      </c>
      <c r="I451" s="18" t="s">
        <v>20</v>
      </c>
      <c r="J451" s="18" t="s">
        <v>21</v>
      </c>
      <c r="K451" s="18" t="s">
        <v>2160</v>
      </c>
      <c r="L451" s="18" t="s">
        <v>2160</v>
      </c>
      <c r="M451" s="3">
        <f t="shared" ref="M451:M514" si="36">N450</f>
        <v>8579.4699999999993</v>
      </c>
      <c r="N451" s="3">
        <f t="shared" si="35"/>
        <v>8578.99</v>
      </c>
      <c r="O451" s="16">
        <f t="shared" ref="O451:O514" si="37">IF(ISBLANK(C451),1,0)</f>
        <v>0</v>
      </c>
      <c r="P451" s="16">
        <f t="shared" ref="P451:P514" si="38">IF(OR(AND(NOT(ISBLANK(D451)),ISBLANK(E451)),AND(ISBLANK(D451),NOT(ISBLANK(E451)))),1,0)</f>
        <v>0</v>
      </c>
      <c r="Q451" s="16">
        <f t="shared" ref="Q451:Q514" si="39">IF(OR(AND(NOT(ISBLANK(G451)),ISBLANK(F451)),AND(ISBLANK(G451),NOT(ISBLANK(F451)))),1,0)</f>
        <v>0</v>
      </c>
    </row>
    <row r="452" spans="1:17" x14ac:dyDescent="0.25">
      <c r="A452" s="1" t="s">
        <v>2134</v>
      </c>
      <c r="B452" s="2">
        <v>42905</v>
      </c>
      <c r="C452" s="20" t="s">
        <v>299</v>
      </c>
      <c r="D452" s="19"/>
      <c r="F452" s="3">
        <v>68</v>
      </c>
      <c r="G452" s="20" t="s">
        <v>299</v>
      </c>
      <c r="H452" s="18" t="s">
        <v>51</v>
      </c>
      <c r="I452" s="1" t="s">
        <v>52</v>
      </c>
      <c r="J452" s="1" t="s">
        <v>2135</v>
      </c>
      <c r="K452" s="18"/>
      <c r="L452" s="1" t="s">
        <v>2136</v>
      </c>
      <c r="M452" s="3">
        <f t="shared" si="36"/>
        <v>8578.99</v>
      </c>
      <c r="N452" s="3">
        <f t="shared" si="35"/>
        <v>8646.99</v>
      </c>
      <c r="O452" s="16">
        <f t="shared" si="37"/>
        <v>0</v>
      </c>
      <c r="P452" s="16">
        <f t="shared" si="38"/>
        <v>0</v>
      </c>
      <c r="Q452" s="16">
        <f t="shared" si="39"/>
        <v>0</v>
      </c>
    </row>
    <row r="453" spans="1:17" x14ac:dyDescent="0.25">
      <c r="A453" s="1" t="s">
        <v>2137</v>
      </c>
      <c r="B453" s="2">
        <v>42905</v>
      </c>
      <c r="C453" s="20" t="s">
        <v>299</v>
      </c>
      <c r="D453" s="19"/>
      <c r="F453" s="3">
        <v>68</v>
      </c>
      <c r="G453" s="20" t="s">
        <v>299</v>
      </c>
      <c r="H453" s="18" t="s">
        <v>51</v>
      </c>
      <c r="I453" s="1" t="s">
        <v>52</v>
      </c>
      <c r="J453" s="1" t="s">
        <v>2138</v>
      </c>
      <c r="K453" s="18"/>
      <c r="L453" s="1" t="s">
        <v>2139</v>
      </c>
      <c r="M453" s="3">
        <f t="shared" si="36"/>
        <v>8646.99</v>
      </c>
      <c r="N453" s="3">
        <f t="shared" si="35"/>
        <v>8714.99</v>
      </c>
      <c r="O453" s="16">
        <f t="shared" si="37"/>
        <v>0</v>
      </c>
      <c r="P453" s="16">
        <f t="shared" si="38"/>
        <v>0</v>
      </c>
      <c r="Q453" s="16">
        <f t="shared" si="39"/>
        <v>0</v>
      </c>
    </row>
    <row r="454" spans="1:17" x14ac:dyDescent="0.25">
      <c r="A454" s="1" t="s">
        <v>2140</v>
      </c>
      <c r="B454" s="2">
        <v>42905</v>
      </c>
      <c r="C454" s="20" t="s">
        <v>299</v>
      </c>
      <c r="D454" s="19"/>
      <c r="F454" s="3">
        <v>60</v>
      </c>
      <c r="G454" s="20" t="s">
        <v>299</v>
      </c>
      <c r="H454" s="18" t="s">
        <v>48</v>
      </c>
      <c r="I454" s="1" t="s">
        <v>49</v>
      </c>
      <c r="J454" s="1" t="s">
        <v>7</v>
      </c>
      <c r="K454" s="16" t="s">
        <v>50</v>
      </c>
      <c r="L454" s="1" t="s">
        <v>2141</v>
      </c>
      <c r="M454" s="3">
        <f t="shared" si="36"/>
        <v>8714.99</v>
      </c>
      <c r="N454" s="3">
        <f t="shared" si="35"/>
        <v>8774.99</v>
      </c>
      <c r="O454" s="16">
        <f t="shared" si="37"/>
        <v>0</v>
      </c>
      <c r="P454" s="16">
        <f t="shared" si="38"/>
        <v>0</v>
      </c>
      <c r="Q454" s="16">
        <f t="shared" si="39"/>
        <v>0</v>
      </c>
    </row>
    <row r="455" spans="1:17" x14ac:dyDescent="0.25">
      <c r="A455" s="1" t="s">
        <v>2142</v>
      </c>
      <c r="B455" s="2">
        <v>42905</v>
      </c>
      <c r="C455" s="20" t="s">
        <v>289</v>
      </c>
      <c r="D455" s="19"/>
      <c r="F455" s="3">
        <v>484.1</v>
      </c>
      <c r="G455" s="20" t="s">
        <v>289</v>
      </c>
      <c r="H455" s="18" t="s">
        <v>189</v>
      </c>
      <c r="I455" s="16" t="s">
        <v>190</v>
      </c>
      <c r="J455" s="1" t="s">
        <v>2143</v>
      </c>
      <c r="K455" s="18"/>
      <c r="L455" s="1" t="s">
        <v>2144</v>
      </c>
      <c r="M455" s="3">
        <f t="shared" si="36"/>
        <v>8774.99</v>
      </c>
      <c r="N455" s="3">
        <f t="shared" si="35"/>
        <v>9259.09</v>
      </c>
      <c r="O455" s="16">
        <f t="shared" si="37"/>
        <v>0</v>
      </c>
      <c r="P455" s="16">
        <f t="shared" si="38"/>
        <v>0</v>
      </c>
      <c r="Q455" s="16">
        <f t="shared" si="39"/>
        <v>0</v>
      </c>
    </row>
    <row r="456" spans="1:17" x14ac:dyDescent="0.25">
      <c r="A456" s="1" t="s">
        <v>2145</v>
      </c>
      <c r="B456" s="2">
        <v>42905</v>
      </c>
      <c r="C456" s="20" t="s">
        <v>299</v>
      </c>
      <c r="D456" s="19"/>
      <c r="F456" s="3">
        <v>37</v>
      </c>
      <c r="G456" s="20" t="s">
        <v>299</v>
      </c>
      <c r="H456" s="18" t="s">
        <v>46</v>
      </c>
      <c r="I456" s="1" t="s">
        <v>47</v>
      </c>
      <c r="J456" s="1" t="s">
        <v>7</v>
      </c>
      <c r="K456" s="18" t="s">
        <v>39</v>
      </c>
      <c r="L456" s="1" t="s">
        <v>2146</v>
      </c>
      <c r="M456" s="3">
        <f t="shared" si="36"/>
        <v>9259.09</v>
      </c>
      <c r="N456" s="3">
        <f t="shared" si="35"/>
        <v>9296.09</v>
      </c>
      <c r="O456" s="16">
        <f t="shared" si="37"/>
        <v>0</v>
      </c>
      <c r="P456" s="16">
        <f t="shared" si="38"/>
        <v>0</v>
      </c>
      <c r="Q456" s="16">
        <f t="shared" si="39"/>
        <v>0</v>
      </c>
    </row>
    <row r="457" spans="1:17" x14ac:dyDescent="0.25">
      <c r="A457" s="1" t="s">
        <v>2147</v>
      </c>
      <c r="B457" s="2">
        <v>42905</v>
      </c>
      <c r="C457" s="19" t="s">
        <v>295</v>
      </c>
      <c r="D457" s="19" t="s">
        <v>300</v>
      </c>
      <c r="E457" s="3">
        <v>0.24</v>
      </c>
      <c r="H457" s="18" t="s">
        <v>367</v>
      </c>
      <c r="I457" s="1" t="s">
        <v>20</v>
      </c>
      <c r="J457" s="1" t="s">
        <v>21</v>
      </c>
      <c r="K457" s="18" t="s">
        <v>2148</v>
      </c>
      <c r="L457" s="18" t="s">
        <v>2148</v>
      </c>
      <c r="M457" s="3">
        <f t="shared" si="36"/>
        <v>9296.09</v>
      </c>
      <c r="N457" s="3">
        <f t="shared" si="35"/>
        <v>9295.85</v>
      </c>
      <c r="O457" s="16">
        <f t="shared" si="37"/>
        <v>0</v>
      </c>
      <c r="P457" s="16">
        <f t="shared" si="38"/>
        <v>0</v>
      </c>
      <c r="Q457" s="16">
        <f t="shared" si="39"/>
        <v>0</v>
      </c>
    </row>
    <row r="458" spans="1:17" x14ac:dyDescent="0.25">
      <c r="A458" s="1" t="s">
        <v>2128</v>
      </c>
      <c r="B458" s="2">
        <v>42906</v>
      </c>
      <c r="C458" s="20" t="s">
        <v>299</v>
      </c>
      <c r="D458" s="19"/>
      <c r="F458" s="3">
        <v>20</v>
      </c>
      <c r="G458" s="20" t="s">
        <v>299</v>
      </c>
      <c r="H458" s="18" t="s">
        <v>122</v>
      </c>
      <c r="I458" s="1" t="s">
        <v>123</v>
      </c>
      <c r="J458" s="1" t="s">
        <v>2129</v>
      </c>
      <c r="K458" s="18"/>
      <c r="L458" s="1" t="s">
        <v>2130</v>
      </c>
      <c r="M458" s="3">
        <f t="shared" si="36"/>
        <v>9295.85</v>
      </c>
      <c r="N458" s="3">
        <f t="shared" si="35"/>
        <v>9315.85</v>
      </c>
      <c r="O458" s="16">
        <f t="shared" si="37"/>
        <v>0</v>
      </c>
      <c r="P458" s="16">
        <f t="shared" si="38"/>
        <v>0</v>
      </c>
      <c r="Q458" s="16">
        <f t="shared" si="39"/>
        <v>0</v>
      </c>
    </row>
    <row r="459" spans="1:17" x14ac:dyDescent="0.25">
      <c r="A459" s="1" t="s">
        <v>2131</v>
      </c>
      <c r="B459" s="2">
        <v>42906</v>
      </c>
      <c r="C459" s="20" t="s">
        <v>299</v>
      </c>
      <c r="D459" s="19"/>
      <c r="F459" s="3">
        <v>27</v>
      </c>
      <c r="G459" s="20" t="s">
        <v>299</v>
      </c>
      <c r="H459" s="18" t="s">
        <v>80</v>
      </c>
      <c r="I459" s="1" t="s">
        <v>81</v>
      </c>
      <c r="J459" s="1" t="s">
        <v>2132</v>
      </c>
      <c r="K459" s="1"/>
      <c r="L459" s="18" t="s">
        <v>2133</v>
      </c>
      <c r="M459" s="3">
        <f t="shared" si="36"/>
        <v>9315.85</v>
      </c>
      <c r="N459" s="3">
        <f t="shared" si="35"/>
        <v>9342.85</v>
      </c>
      <c r="O459" s="16">
        <f t="shared" si="37"/>
        <v>0</v>
      </c>
      <c r="P459" s="16">
        <f t="shared" si="38"/>
        <v>0</v>
      </c>
      <c r="Q459" s="16">
        <f t="shared" si="39"/>
        <v>0</v>
      </c>
    </row>
    <row r="460" spans="1:17" x14ac:dyDescent="0.25">
      <c r="A460" s="18" t="s">
        <v>2112</v>
      </c>
      <c r="B460" s="2">
        <v>42907</v>
      </c>
      <c r="C460" s="20" t="s">
        <v>299</v>
      </c>
      <c r="D460" s="19"/>
      <c r="F460" s="3">
        <v>27</v>
      </c>
      <c r="G460" s="20" t="s">
        <v>299</v>
      </c>
      <c r="H460" s="18" t="s">
        <v>54</v>
      </c>
      <c r="I460" s="18" t="s">
        <v>55</v>
      </c>
      <c r="J460" s="18" t="s">
        <v>2113</v>
      </c>
      <c r="K460" s="18"/>
      <c r="L460" s="18" t="s">
        <v>2114</v>
      </c>
      <c r="M460" s="3">
        <f t="shared" si="36"/>
        <v>9342.85</v>
      </c>
      <c r="N460" s="3">
        <f t="shared" si="35"/>
        <v>9369.85</v>
      </c>
      <c r="O460" s="16">
        <f t="shared" si="37"/>
        <v>0</v>
      </c>
      <c r="P460" s="16">
        <f t="shared" si="38"/>
        <v>0</v>
      </c>
      <c r="Q460" s="16">
        <f t="shared" si="39"/>
        <v>0</v>
      </c>
    </row>
    <row r="461" spans="1:17" x14ac:dyDescent="0.25">
      <c r="A461" s="1" t="s">
        <v>2115</v>
      </c>
      <c r="B461" s="2">
        <v>42907</v>
      </c>
      <c r="C461" s="20" t="s">
        <v>299</v>
      </c>
      <c r="D461" s="19"/>
      <c r="F461" s="3">
        <v>54</v>
      </c>
      <c r="G461" s="20" t="s">
        <v>299</v>
      </c>
      <c r="H461" s="18" t="s">
        <v>1452</v>
      </c>
      <c r="I461" s="1" t="s">
        <v>1453</v>
      </c>
      <c r="J461" s="1" t="s">
        <v>2116</v>
      </c>
      <c r="K461" s="18"/>
      <c r="L461" s="1" t="s">
        <v>2117</v>
      </c>
      <c r="M461" s="3">
        <f t="shared" si="36"/>
        <v>9369.85</v>
      </c>
      <c r="N461" s="3">
        <f t="shared" si="35"/>
        <v>9423.85</v>
      </c>
      <c r="O461" s="16">
        <f t="shared" si="37"/>
        <v>0</v>
      </c>
      <c r="P461" s="16">
        <f t="shared" si="38"/>
        <v>0</v>
      </c>
      <c r="Q461" s="16">
        <f t="shared" si="39"/>
        <v>0</v>
      </c>
    </row>
    <row r="462" spans="1:17" x14ac:dyDescent="0.25">
      <c r="A462" s="18" t="s">
        <v>2118</v>
      </c>
      <c r="B462" s="2">
        <v>42907</v>
      </c>
      <c r="C462" s="20" t="s">
        <v>299</v>
      </c>
      <c r="D462" s="19"/>
      <c r="F462" s="3">
        <v>27</v>
      </c>
      <c r="G462" s="20" t="s">
        <v>299</v>
      </c>
      <c r="H462" s="18" t="s">
        <v>129</v>
      </c>
      <c r="I462" s="18" t="s">
        <v>130</v>
      </c>
      <c r="J462" s="18" t="s">
        <v>2119</v>
      </c>
      <c r="K462" s="18" t="s">
        <v>50</v>
      </c>
      <c r="L462" s="18"/>
      <c r="M462" s="3">
        <f t="shared" si="36"/>
        <v>9423.85</v>
      </c>
      <c r="N462" s="3">
        <f t="shared" si="35"/>
        <v>9450.85</v>
      </c>
      <c r="O462" s="16">
        <f t="shared" si="37"/>
        <v>0</v>
      </c>
      <c r="P462" s="16">
        <f t="shared" si="38"/>
        <v>0</v>
      </c>
      <c r="Q462" s="16">
        <f t="shared" si="39"/>
        <v>0</v>
      </c>
    </row>
    <row r="463" spans="1:17" x14ac:dyDescent="0.25">
      <c r="A463" s="18" t="s">
        <v>2120</v>
      </c>
      <c r="B463" s="2">
        <v>42907</v>
      </c>
      <c r="C463" s="20" t="s">
        <v>292</v>
      </c>
      <c r="D463" s="19"/>
      <c r="F463" s="3">
        <v>520</v>
      </c>
      <c r="G463" s="20" t="s">
        <v>292</v>
      </c>
      <c r="H463" s="18" t="s">
        <v>344</v>
      </c>
      <c r="I463" s="18"/>
      <c r="J463" s="18" t="s">
        <v>2121</v>
      </c>
      <c r="K463" s="18" t="s">
        <v>36</v>
      </c>
      <c r="L463" s="18" t="s">
        <v>2122</v>
      </c>
      <c r="M463" s="3">
        <f t="shared" si="36"/>
        <v>9450.85</v>
      </c>
      <c r="N463" s="3">
        <f t="shared" si="35"/>
        <v>9970.85</v>
      </c>
      <c r="O463" s="16">
        <f t="shared" si="37"/>
        <v>0</v>
      </c>
      <c r="P463" s="16">
        <f t="shared" si="38"/>
        <v>0</v>
      </c>
      <c r="Q463" s="16">
        <f t="shared" si="39"/>
        <v>0</v>
      </c>
    </row>
    <row r="464" spans="1:17" x14ac:dyDescent="0.25">
      <c r="A464" s="18" t="s">
        <v>2123</v>
      </c>
      <c r="B464" s="2">
        <v>42907</v>
      </c>
      <c r="C464" s="20" t="s">
        <v>299</v>
      </c>
      <c r="D464" s="19"/>
      <c r="F464" s="3">
        <v>27</v>
      </c>
      <c r="G464" s="20" t="s">
        <v>299</v>
      </c>
      <c r="H464" s="18" t="s">
        <v>645</v>
      </c>
      <c r="I464" s="18" t="s">
        <v>41</v>
      </c>
      <c r="J464" s="18" t="s">
        <v>7</v>
      </c>
      <c r="K464" s="18" t="s">
        <v>50</v>
      </c>
      <c r="L464" s="18" t="s">
        <v>2124</v>
      </c>
      <c r="M464" s="3">
        <f t="shared" si="36"/>
        <v>9970.85</v>
      </c>
      <c r="N464" s="3">
        <f t="shared" si="35"/>
        <v>9997.85</v>
      </c>
      <c r="O464" s="16">
        <f t="shared" si="37"/>
        <v>0</v>
      </c>
      <c r="P464" s="16">
        <f t="shared" si="38"/>
        <v>0</v>
      </c>
      <c r="Q464" s="16">
        <f t="shared" si="39"/>
        <v>0</v>
      </c>
    </row>
    <row r="465" spans="1:17" x14ac:dyDescent="0.25">
      <c r="A465" s="18" t="s">
        <v>2125</v>
      </c>
      <c r="B465" s="2">
        <v>42907</v>
      </c>
      <c r="C465" s="20" t="s">
        <v>299</v>
      </c>
      <c r="D465" s="19"/>
      <c r="F465" s="3">
        <v>27</v>
      </c>
      <c r="G465" s="20" t="s">
        <v>299</v>
      </c>
      <c r="H465" s="18" t="s">
        <v>109</v>
      </c>
      <c r="I465" s="18" t="s">
        <v>110</v>
      </c>
      <c r="J465" s="18" t="s">
        <v>111</v>
      </c>
      <c r="K465" s="18"/>
      <c r="L465" s="18" t="s">
        <v>2126</v>
      </c>
      <c r="M465" s="3">
        <f t="shared" si="36"/>
        <v>9997.85</v>
      </c>
      <c r="N465" s="3">
        <f t="shared" si="35"/>
        <v>10024.85</v>
      </c>
      <c r="O465" s="16">
        <f t="shared" si="37"/>
        <v>0</v>
      </c>
      <c r="P465" s="16">
        <f t="shared" si="38"/>
        <v>0</v>
      </c>
      <c r="Q465" s="16">
        <f t="shared" si="39"/>
        <v>0</v>
      </c>
    </row>
    <row r="466" spans="1:17" x14ac:dyDescent="0.25">
      <c r="A466" s="18" t="s">
        <v>2127</v>
      </c>
      <c r="B466" s="2">
        <v>42907</v>
      </c>
      <c r="C466" s="19" t="s">
        <v>295</v>
      </c>
      <c r="D466" s="19" t="s">
        <v>300</v>
      </c>
      <c r="E466" s="3">
        <v>2.54</v>
      </c>
      <c r="H466" s="18" t="s">
        <v>367</v>
      </c>
      <c r="I466" s="18" t="s">
        <v>20</v>
      </c>
      <c r="J466" s="18" t="s">
        <v>21</v>
      </c>
      <c r="K466" s="16" t="s">
        <v>2122</v>
      </c>
      <c r="L466" s="18" t="s">
        <v>2122</v>
      </c>
      <c r="M466" s="3">
        <f t="shared" si="36"/>
        <v>10024.85</v>
      </c>
      <c r="N466" s="3">
        <f t="shared" si="35"/>
        <v>10022.31</v>
      </c>
      <c r="O466" s="16">
        <f t="shared" si="37"/>
        <v>0</v>
      </c>
      <c r="P466" s="16">
        <f t="shared" si="38"/>
        <v>0</v>
      </c>
      <c r="Q466" s="16">
        <f t="shared" si="39"/>
        <v>0</v>
      </c>
    </row>
    <row r="467" spans="1:17" x14ac:dyDescent="0.25">
      <c r="A467" s="1" t="s">
        <v>2103</v>
      </c>
      <c r="B467" s="2">
        <v>42908</v>
      </c>
      <c r="C467" s="20" t="s">
        <v>299</v>
      </c>
      <c r="D467" s="19"/>
      <c r="F467" s="3">
        <v>35</v>
      </c>
      <c r="G467" s="20" t="s">
        <v>299</v>
      </c>
      <c r="H467" s="18" t="s">
        <v>63</v>
      </c>
      <c r="I467" s="16" t="s">
        <v>64</v>
      </c>
      <c r="J467" s="1" t="s">
        <v>2104</v>
      </c>
      <c r="K467" s="18"/>
      <c r="L467" s="1" t="s">
        <v>2105</v>
      </c>
      <c r="M467" s="3">
        <f t="shared" si="36"/>
        <v>10022.31</v>
      </c>
      <c r="N467" s="3">
        <f t="shared" si="35"/>
        <v>10057.31</v>
      </c>
      <c r="O467" s="16">
        <f t="shared" si="37"/>
        <v>0</v>
      </c>
      <c r="P467" s="16">
        <f t="shared" si="38"/>
        <v>0</v>
      </c>
      <c r="Q467" s="16">
        <f t="shared" si="39"/>
        <v>0</v>
      </c>
    </row>
    <row r="468" spans="1:17" x14ac:dyDescent="0.25">
      <c r="A468" s="18" t="s">
        <v>2106</v>
      </c>
      <c r="B468" s="2">
        <v>42908</v>
      </c>
      <c r="C468" s="20" t="s">
        <v>299</v>
      </c>
      <c r="D468" s="19"/>
      <c r="F468" s="3">
        <v>45</v>
      </c>
      <c r="G468" s="20" t="s">
        <v>299</v>
      </c>
      <c r="H468" s="18" t="s">
        <v>145</v>
      </c>
      <c r="I468" s="18" t="s">
        <v>146</v>
      </c>
      <c r="J468" s="18" t="s">
        <v>147</v>
      </c>
      <c r="K468" s="18"/>
      <c r="L468" s="18" t="s">
        <v>2107</v>
      </c>
      <c r="M468" s="3">
        <f t="shared" si="36"/>
        <v>10057.31</v>
      </c>
      <c r="N468" s="3">
        <f t="shared" si="35"/>
        <v>10102.31</v>
      </c>
      <c r="O468" s="16">
        <f t="shared" si="37"/>
        <v>0</v>
      </c>
      <c r="P468" s="16">
        <f t="shared" si="38"/>
        <v>0</v>
      </c>
      <c r="Q468" s="16">
        <f t="shared" si="39"/>
        <v>0</v>
      </c>
    </row>
    <row r="469" spans="1:17" x14ac:dyDescent="0.25">
      <c r="A469" s="1" t="s">
        <v>2108</v>
      </c>
      <c r="B469" s="2">
        <v>42908</v>
      </c>
      <c r="C469" s="20" t="s">
        <v>297</v>
      </c>
      <c r="D469" s="19"/>
      <c r="F469" s="3">
        <v>150</v>
      </c>
      <c r="G469" s="20" t="s">
        <v>297</v>
      </c>
      <c r="H469" s="18" t="s">
        <v>344</v>
      </c>
      <c r="I469" s="18"/>
      <c r="J469" s="1" t="s">
        <v>2109</v>
      </c>
      <c r="K469" s="18" t="s">
        <v>36</v>
      </c>
      <c r="L469" s="1" t="s">
        <v>2110</v>
      </c>
      <c r="M469" s="3">
        <f t="shared" si="36"/>
        <v>10102.31</v>
      </c>
      <c r="N469" s="3">
        <f t="shared" si="35"/>
        <v>10252.31</v>
      </c>
      <c r="O469" s="16">
        <f t="shared" si="37"/>
        <v>0</v>
      </c>
      <c r="P469" s="16">
        <f t="shared" si="38"/>
        <v>0</v>
      </c>
      <c r="Q469" s="16">
        <f t="shared" si="39"/>
        <v>0</v>
      </c>
    </row>
    <row r="470" spans="1:17" x14ac:dyDescent="0.25">
      <c r="A470" s="18" t="s">
        <v>2111</v>
      </c>
      <c r="B470" s="2">
        <v>42908</v>
      </c>
      <c r="C470" s="19" t="s">
        <v>295</v>
      </c>
      <c r="D470" s="19" t="s">
        <v>300</v>
      </c>
      <c r="E470" s="3">
        <v>2.2999999999999998</v>
      </c>
      <c r="H470" s="18" t="s">
        <v>367</v>
      </c>
      <c r="I470" s="18" t="s">
        <v>20</v>
      </c>
      <c r="J470" s="18" t="s">
        <v>21</v>
      </c>
      <c r="K470" s="18" t="s">
        <v>2110</v>
      </c>
      <c r="L470" s="18" t="s">
        <v>2110</v>
      </c>
      <c r="M470" s="3">
        <f t="shared" si="36"/>
        <v>10252.31</v>
      </c>
      <c r="N470" s="3">
        <f t="shared" si="35"/>
        <v>10250.01</v>
      </c>
      <c r="O470" s="16">
        <f t="shared" si="37"/>
        <v>0</v>
      </c>
      <c r="P470" s="16">
        <f t="shared" si="38"/>
        <v>0</v>
      </c>
      <c r="Q470" s="16">
        <f t="shared" si="39"/>
        <v>0</v>
      </c>
    </row>
    <row r="471" spans="1:17" x14ac:dyDescent="0.25">
      <c r="A471" s="1" t="s">
        <v>2084</v>
      </c>
      <c r="B471" s="2">
        <v>42909</v>
      </c>
      <c r="C471" s="20" t="s">
        <v>299</v>
      </c>
      <c r="D471" s="19"/>
      <c r="F471" s="3">
        <v>30</v>
      </c>
      <c r="G471" s="20" t="s">
        <v>299</v>
      </c>
      <c r="H471" s="18" t="s">
        <v>73</v>
      </c>
      <c r="I471" s="1" t="s">
        <v>74</v>
      </c>
      <c r="J471" s="1" t="s">
        <v>7</v>
      </c>
      <c r="K471" s="1" t="s">
        <v>50</v>
      </c>
      <c r="L471" s="1" t="s">
        <v>2085</v>
      </c>
      <c r="M471" s="3">
        <f t="shared" si="36"/>
        <v>10250.01</v>
      </c>
      <c r="N471" s="3">
        <f t="shared" si="35"/>
        <v>10280.01</v>
      </c>
      <c r="O471" s="16">
        <f t="shared" si="37"/>
        <v>0</v>
      </c>
      <c r="P471" s="16">
        <f t="shared" si="38"/>
        <v>0</v>
      </c>
      <c r="Q471" s="16">
        <f t="shared" si="39"/>
        <v>0</v>
      </c>
    </row>
    <row r="472" spans="1:17" x14ac:dyDescent="0.25">
      <c r="A472" s="1" t="s">
        <v>2086</v>
      </c>
      <c r="B472" s="2">
        <v>42909</v>
      </c>
      <c r="C472" s="19" t="s">
        <v>292</v>
      </c>
      <c r="D472" s="19" t="s">
        <v>301</v>
      </c>
      <c r="E472" s="3">
        <v>37.1</v>
      </c>
      <c r="H472" s="18" t="s">
        <v>8</v>
      </c>
      <c r="I472" s="18" t="s">
        <v>9</v>
      </c>
      <c r="J472" s="1" t="s">
        <v>2087</v>
      </c>
      <c r="K472" s="18" t="s">
        <v>2088</v>
      </c>
      <c r="L472" s="18" t="s">
        <v>2089</v>
      </c>
      <c r="M472" s="3">
        <f t="shared" si="36"/>
        <v>10280.01</v>
      </c>
      <c r="N472" s="3">
        <f t="shared" si="35"/>
        <v>10242.91</v>
      </c>
      <c r="O472" s="16">
        <f t="shared" si="37"/>
        <v>0</v>
      </c>
      <c r="P472" s="16">
        <f t="shared" si="38"/>
        <v>0</v>
      </c>
      <c r="Q472" s="16">
        <f t="shared" si="39"/>
        <v>0</v>
      </c>
    </row>
    <row r="473" spans="1:17" x14ac:dyDescent="0.25">
      <c r="A473" s="18" t="s">
        <v>2090</v>
      </c>
      <c r="B473" s="2">
        <v>42909</v>
      </c>
      <c r="C473" s="19" t="s">
        <v>297</v>
      </c>
      <c r="D473" s="19" t="s">
        <v>302</v>
      </c>
      <c r="E473" s="3">
        <v>65</v>
      </c>
      <c r="H473" s="18" t="s">
        <v>30</v>
      </c>
      <c r="I473" s="18" t="s">
        <v>31</v>
      </c>
      <c r="J473" s="18" t="s">
        <v>2091</v>
      </c>
      <c r="K473" s="18" t="s">
        <v>2092</v>
      </c>
      <c r="L473" s="18" t="s">
        <v>2093</v>
      </c>
      <c r="M473" s="3">
        <f t="shared" si="36"/>
        <v>10242.91</v>
      </c>
      <c r="N473" s="3">
        <f t="shared" si="35"/>
        <v>10177.91</v>
      </c>
      <c r="O473" s="16">
        <f t="shared" si="37"/>
        <v>0</v>
      </c>
      <c r="P473" s="16">
        <f t="shared" si="38"/>
        <v>0</v>
      </c>
      <c r="Q473" s="16">
        <f t="shared" si="39"/>
        <v>0</v>
      </c>
    </row>
    <row r="474" spans="1:17" x14ac:dyDescent="0.25">
      <c r="A474" s="1" t="s">
        <v>2094</v>
      </c>
      <c r="B474" s="2">
        <v>42909</v>
      </c>
      <c r="C474" s="19" t="s">
        <v>295</v>
      </c>
      <c r="D474" s="19" t="s">
        <v>300</v>
      </c>
      <c r="E474" s="3">
        <v>103.7</v>
      </c>
      <c r="H474" s="18" t="s">
        <v>67</v>
      </c>
      <c r="I474" s="1" t="s">
        <v>68</v>
      </c>
      <c r="J474" s="1" t="s">
        <v>2095</v>
      </c>
      <c r="K474" s="18" t="s">
        <v>2096</v>
      </c>
      <c r="L474" s="1" t="s">
        <v>2097</v>
      </c>
      <c r="M474" s="3">
        <f t="shared" si="36"/>
        <v>10177.91</v>
      </c>
      <c r="N474" s="3">
        <f t="shared" si="35"/>
        <v>10074.209999999999</v>
      </c>
      <c r="O474" s="16">
        <f t="shared" si="37"/>
        <v>0</v>
      </c>
      <c r="P474" s="16">
        <f t="shared" si="38"/>
        <v>0</v>
      </c>
      <c r="Q474" s="16">
        <f t="shared" si="39"/>
        <v>0</v>
      </c>
    </row>
    <row r="475" spans="1:17" x14ac:dyDescent="0.25">
      <c r="A475" s="1" t="s">
        <v>2098</v>
      </c>
      <c r="B475" s="2">
        <v>42909</v>
      </c>
      <c r="C475" s="19" t="s">
        <v>295</v>
      </c>
      <c r="D475" s="19" t="s">
        <v>301</v>
      </c>
      <c r="E475" s="3">
        <v>1677.69</v>
      </c>
      <c r="H475" s="18" t="s">
        <v>189</v>
      </c>
      <c r="I475" s="1" t="s">
        <v>251</v>
      </c>
      <c r="J475" s="1" t="s">
        <v>2099</v>
      </c>
      <c r="K475" s="1" t="s">
        <v>2100</v>
      </c>
      <c r="L475" s="1" t="s">
        <v>2089</v>
      </c>
      <c r="M475" s="3">
        <f t="shared" si="36"/>
        <v>10074.209999999999</v>
      </c>
      <c r="N475" s="3">
        <f t="shared" si="35"/>
        <v>8396.5199999999986</v>
      </c>
      <c r="O475" s="16">
        <f t="shared" si="37"/>
        <v>0</v>
      </c>
      <c r="P475" s="16">
        <f t="shared" si="38"/>
        <v>0</v>
      </c>
      <c r="Q475" s="16">
        <f t="shared" si="39"/>
        <v>0</v>
      </c>
    </row>
    <row r="476" spans="1:17" x14ac:dyDescent="0.25">
      <c r="A476" s="1" t="s">
        <v>2101</v>
      </c>
      <c r="B476" s="2">
        <v>42909</v>
      </c>
      <c r="C476" s="19" t="s">
        <v>295</v>
      </c>
      <c r="D476" s="19" t="s">
        <v>300</v>
      </c>
      <c r="E476" s="3">
        <v>2.35</v>
      </c>
      <c r="H476" s="18" t="s">
        <v>367</v>
      </c>
      <c r="I476" s="1" t="s">
        <v>20</v>
      </c>
      <c r="J476" s="1" t="s">
        <v>21</v>
      </c>
      <c r="K476" s="18" t="s">
        <v>2102</v>
      </c>
      <c r="L476" s="1" t="s">
        <v>2102</v>
      </c>
      <c r="M476" s="3">
        <f t="shared" si="36"/>
        <v>8396.5199999999986</v>
      </c>
      <c r="N476" s="3">
        <f t="shared" si="35"/>
        <v>8394.1699999999983</v>
      </c>
      <c r="O476" s="16">
        <f t="shared" si="37"/>
        <v>0</v>
      </c>
      <c r="P476" s="16">
        <f t="shared" si="38"/>
        <v>0</v>
      </c>
      <c r="Q476" s="16">
        <f t="shared" si="39"/>
        <v>0</v>
      </c>
    </row>
    <row r="477" spans="1:17" x14ac:dyDescent="0.25">
      <c r="A477" s="1" t="s">
        <v>2056</v>
      </c>
      <c r="B477" s="2">
        <v>42912</v>
      </c>
      <c r="C477" s="20" t="s">
        <v>299</v>
      </c>
      <c r="D477" s="19"/>
      <c r="F477" s="3">
        <v>20</v>
      </c>
      <c r="G477" s="20" t="s">
        <v>299</v>
      </c>
      <c r="H477" s="18" t="s">
        <v>104</v>
      </c>
      <c r="I477" s="1" t="s">
        <v>105</v>
      </c>
      <c r="J477" s="1" t="s">
        <v>2057</v>
      </c>
      <c r="K477" s="18"/>
      <c r="L477" s="18" t="s">
        <v>2058</v>
      </c>
      <c r="M477" s="3">
        <f t="shared" si="36"/>
        <v>8394.1699999999983</v>
      </c>
      <c r="N477" s="3">
        <f t="shared" si="35"/>
        <v>8414.1699999999983</v>
      </c>
      <c r="O477" s="16">
        <f t="shared" si="37"/>
        <v>0</v>
      </c>
      <c r="P477" s="16">
        <f t="shared" si="38"/>
        <v>0</v>
      </c>
      <c r="Q477" s="16">
        <f t="shared" si="39"/>
        <v>0</v>
      </c>
    </row>
    <row r="478" spans="1:17" x14ac:dyDescent="0.25">
      <c r="A478" s="1" t="s">
        <v>2059</v>
      </c>
      <c r="B478" s="2">
        <v>42912</v>
      </c>
      <c r="C478" s="20" t="s">
        <v>299</v>
      </c>
      <c r="D478" s="19"/>
      <c r="F478" s="3">
        <v>90</v>
      </c>
      <c r="G478" s="20" t="s">
        <v>299</v>
      </c>
      <c r="H478" s="18" t="s">
        <v>34</v>
      </c>
      <c r="I478" s="18" t="s">
        <v>35</v>
      </c>
      <c r="J478" s="1" t="s">
        <v>2060</v>
      </c>
      <c r="K478" s="1"/>
      <c r="L478" s="1" t="s">
        <v>2061</v>
      </c>
      <c r="M478" s="3">
        <f t="shared" si="36"/>
        <v>8414.1699999999983</v>
      </c>
      <c r="N478" s="3">
        <f t="shared" si="35"/>
        <v>8504.1699999999983</v>
      </c>
      <c r="O478" s="16">
        <f t="shared" si="37"/>
        <v>0</v>
      </c>
      <c r="P478" s="16">
        <f t="shared" si="38"/>
        <v>0</v>
      </c>
      <c r="Q478" s="16">
        <f t="shared" si="39"/>
        <v>0</v>
      </c>
    </row>
    <row r="479" spans="1:17" x14ac:dyDescent="0.25">
      <c r="A479" s="1" t="s">
        <v>2062</v>
      </c>
      <c r="B479" s="2">
        <v>42912</v>
      </c>
      <c r="C479" s="20" t="s">
        <v>299</v>
      </c>
      <c r="D479" s="19"/>
      <c r="F479" s="3">
        <v>20</v>
      </c>
      <c r="G479" s="20" t="s">
        <v>299</v>
      </c>
      <c r="H479" s="18" t="s">
        <v>175</v>
      </c>
      <c r="I479" s="1" t="s">
        <v>176</v>
      </c>
      <c r="J479" s="1" t="s">
        <v>2063</v>
      </c>
      <c r="K479" s="16"/>
      <c r="L479" s="1" t="s">
        <v>2064</v>
      </c>
      <c r="M479" s="3">
        <f t="shared" si="36"/>
        <v>8504.1699999999983</v>
      </c>
      <c r="N479" s="3">
        <f t="shared" si="35"/>
        <v>8524.1699999999983</v>
      </c>
      <c r="O479" s="16">
        <f t="shared" si="37"/>
        <v>0</v>
      </c>
      <c r="P479" s="16">
        <f t="shared" si="38"/>
        <v>0</v>
      </c>
      <c r="Q479" s="16">
        <f t="shared" si="39"/>
        <v>0</v>
      </c>
    </row>
    <row r="480" spans="1:17" x14ac:dyDescent="0.25">
      <c r="A480" s="1" t="s">
        <v>2065</v>
      </c>
      <c r="B480" s="2">
        <v>42912</v>
      </c>
      <c r="C480" s="20" t="s">
        <v>299</v>
      </c>
      <c r="D480" s="19"/>
      <c r="F480" s="3">
        <v>27</v>
      </c>
      <c r="G480" s="20" t="s">
        <v>299</v>
      </c>
      <c r="H480" s="18" t="s">
        <v>474</v>
      </c>
      <c r="I480" s="18" t="s">
        <v>475</v>
      </c>
      <c r="J480" s="1" t="s">
        <v>7</v>
      </c>
      <c r="K480" s="1" t="s">
        <v>50</v>
      </c>
      <c r="L480" s="1" t="s">
        <v>2066</v>
      </c>
      <c r="M480" s="3">
        <f t="shared" si="36"/>
        <v>8524.1699999999983</v>
      </c>
      <c r="N480" s="3">
        <f t="shared" si="35"/>
        <v>8551.1699999999983</v>
      </c>
      <c r="O480" s="16">
        <f t="shared" si="37"/>
        <v>0</v>
      </c>
      <c r="P480" s="16">
        <f t="shared" si="38"/>
        <v>0</v>
      </c>
      <c r="Q480" s="16">
        <f t="shared" si="39"/>
        <v>0</v>
      </c>
    </row>
    <row r="481" spans="1:17" x14ac:dyDescent="0.25">
      <c r="A481" s="1" t="s">
        <v>2067</v>
      </c>
      <c r="B481" s="2">
        <v>42912</v>
      </c>
      <c r="C481" s="20" t="s">
        <v>299</v>
      </c>
      <c r="D481" s="19"/>
      <c r="F481" s="3">
        <v>27</v>
      </c>
      <c r="G481" s="20" t="s">
        <v>299</v>
      </c>
      <c r="H481" s="18" t="s">
        <v>106</v>
      </c>
      <c r="I481" s="1" t="s">
        <v>107</v>
      </c>
      <c r="J481" s="1" t="s">
        <v>7</v>
      </c>
      <c r="K481" s="16" t="s">
        <v>39</v>
      </c>
      <c r="L481" s="16" t="s">
        <v>2068</v>
      </c>
      <c r="M481" s="3">
        <f t="shared" si="36"/>
        <v>8551.1699999999983</v>
      </c>
      <c r="N481" s="3">
        <f t="shared" si="35"/>
        <v>8578.1699999999983</v>
      </c>
      <c r="O481" s="16">
        <f t="shared" si="37"/>
        <v>0</v>
      </c>
      <c r="P481" s="16">
        <f t="shared" si="38"/>
        <v>0</v>
      </c>
      <c r="Q481" s="16">
        <f t="shared" si="39"/>
        <v>0</v>
      </c>
    </row>
    <row r="482" spans="1:17" x14ac:dyDescent="0.25">
      <c r="A482" s="18" t="s">
        <v>2069</v>
      </c>
      <c r="B482" s="2">
        <v>42912</v>
      </c>
      <c r="C482" s="19" t="s">
        <v>299</v>
      </c>
      <c r="D482" s="19" t="s">
        <v>305</v>
      </c>
      <c r="E482" s="3">
        <v>383.5</v>
      </c>
      <c r="H482" s="18" t="s">
        <v>71</v>
      </c>
      <c r="I482" s="18" t="s">
        <v>72</v>
      </c>
      <c r="J482" s="18" t="s">
        <v>2070</v>
      </c>
      <c r="K482" s="18" t="s">
        <v>2071</v>
      </c>
      <c r="L482" s="18" t="s">
        <v>2053</v>
      </c>
      <c r="M482" s="3">
        <f t="shared" si="36"/>
        <v>8578.1699999999983</v>
      </c>
      <c r="N482" s="3">
        <f t="shared" si="35"/>
        <v>8194.6699999999983</v>
      </c>
      <c r="O482" s="16">
        <f t="shared" si="37"/>
        <v>0</v>
      </c>
      <c r="P482" s="16">
        <f t="shared" si="38"/>
        <v>0</v>
      </c>
      <c r="Q482" s="16">
        <f t="shared" si="39"/>
        <v>0</v>
      </c>
    </row>
    <row r="483" spans="1:17" x14ac:dyDescent="0.25">
      <c r="A483" s="1" t="s">
        <v>2072</v>
      </c>
      <c r="B483" s="2">
        <v>42912</v>
      </c>
      <c r="C483" s="19" t="s">
        <v>299</v>
      </c>
      <c r="D483" s="19" t="s">
        <v>301</v>
      </c>
      <c r="E483" s="3">
        <v>92.87</v>
      </c>
      <c r="H483" s="18" t="s">
        <v>1150</v>
      </c>
      <c r="I483" s="1" t="s">
        <v>191</v>
      </c>
      <c r="J483" s="1" t="s">
        <v>2073</v>
      </c>
      <c r="K483" s="18" t="s">
        <v>2074</v>
      </c>
      <c r="L483" s="1" t="s">
        <v>2075</v>
      </c>
      <c r="M483" s="3">
        <f t="shared" si="36"/>
        <v>8194.6699999999983</v>
      </c>
      <c r="N483" s="3">
        <f t="shared" si="35"/>
        <v>8101.7999999999984</v>
      </c>
      <c r="O483" s="16">
        <f t="shared" si="37"/>
        <v>0</v>
      </c>
      <c r="P483" s="16">
        <f t="shared" si="38"/>
        <v>0</v>
      </c>
      <c r="Q483" s="16">
        <f t="shared" si="39"/>
        <v>0</v>
      </c>
    </row>
    <row r="484" spans="1:17" x14ac:dyDescent="0.25">
      <c r="A484" s="18" t="s">
        <v>2076</v>
      </c>
      <c r="B484" s="2">
        <v>42912</v>
      </c>
      <c r="C484" s="20" t="s">
        <v>299</v>
      </c>
      <c r="D484" s="19"/>
      <c r="F484" s="3">
        <v>20</v>
      </c>
      <c r="G484" s="20" t="s">
        <v>299</v>
      </c>
      <c r="H484" s="18" t="s">
        <v>175</v>
      </c>
      <c r="I484" s="18" t="s">
        <v>176</v>
      </c>
      <c r="J484" s="18" t="s">
        <v>2077</v>
      </c>
      <c r="K484" s="18"/>
      <c r="L484" s="18" t="s">
        <v>2078</v>
      </c>
      <c r="M484" s="3">
        <f t="shared" si="36"/>
        <v>8101.7999999999984</v>
      </c>
      <c r="N484" s="3">
        <f t="shared" si="35"/>
        <v>8121.7999999999984</v>
      </c>
      <c r="O484" s="16">
        <f t="shared" si="37"/>
        <v>0</v>
      </c>
      <c r="P484" s="16">
        <f t="shared" si="38"/>
        <v>0</v>
      </c>
      <c r="Q484" s="16">
        <f t="shared" si="39"/>
        <v>0</v>
      </c>
    </row>
    <row r="485" spans="1:17" x14ac:dyDescent="0.25">
      <c r="A485" s="1" t="s">
        <v>2079</v>
      </c>
      <c r="B485" s="2">
        <v>42912</v>
      </c>
      <c r="C485" s="20" t="s">
        <v>299</v>
      </c>
      <c r="D485" s="19"/>
      <c r="F485" s="3">
        <v>20</v>
      </c>
      <c r="G485" s="20" t="s">
        <v>299</v>
      </c>
      <c r="H485" s="18" t="s">
        <v>175</v>
      </c>
      <c r="I485" s="18" t="s">
        <v>176</v>
      </c>
      <c r="J485" s="1" t="s">
        <v>2080</v>
      </c>
      <c r="K485" s="1"/>
      <c r="L485" s="18" t="s">
        <v>2081</v>
      </c>
      <c r="M485" s="3">
        <f t="shared" si="36"/>
        <v>8121.7999999999984</v>
      </c>
      <c r="N485" s="3">
        <f t="shared" si="35"/>
        <v>8141.7999999999984</v>
      </c>
      <c r="O485" s="16">
        <f t="shared" si="37"/>
        <v>0</v>
      </c>
      <c r="P485" s="16">
        <f t="shared" si="38"/>
        <v>0</v>
      </c>
      <c r="Q485" s="16">
        <f t="shared" si="39"/>
        <v>0</v>
      </c>
    </row>
    <row r="486" spans="1:17" x14ac:dyDescent="0.25">
      <c r="A486" s="18" t="s">
        <v>2082</v>
      </c>
      <c r="B486" s="2">
        <v>42912</v>
      </c>
      <c r="C486" s="19" t="s">
        <v>295</v>
      </c>
      <c r="D486" s="19" t="s">
        <v>300</v>
      </c>
      <c r="E486" s="3">
        <v>2.2400000000000002</v>
      </c>
      <c r="H486" s="18" t="s">
        <v>367</v>
      </c>
      <c r="I486" s="18" t="s">
        <v>20</v>
      </c>
      <c r="J486" s="18" t="s">
        <v>21</v>
      </c>
      <c r="K486" s="18" t="s">
        <v>2083</v>
      </c>
      <c r="L486" s="18" t="s">
        <v>2083</v>
      </c>
      <c r="M486" s="3">
        <f t="shared" si="36"/>
        <v>8141.7999999999984</v>
      </c>
      <c r="N486" s="3">
        <f t="shared" si="35"/>
        <v>8139.5599999999986</v>
      </c>
      <c r="O486" s="16">
        <f t="shared" si="37"/>
        <v>0</v>
      </c>
      <c r="P486" s="16">
        <f t="shared" si="38"/>
        <v>0</v>
      </c>
      <c r="Q486" s="16">
        <f t="shared" si="39"/>
        <v>0</v>
      </c>
    </row>
    <row r="487" spans="1:17" x14ac:dyDescent="0.25">
      <c r="A487" s="1" t="s">
        <v>2044</v>
      </c>
      <c r="B487" s="2">
        <v>42915</v>
      </c>
      <c r="C487" s="20" t="s">
        <v>299</v>
      </c>
      <c r="D487" s="19"/>
      <c r="F487" s="3">
        <v>27</v>
      </c>
      <c r="G487" s="20" t="s">
        <v>299</v>
      </c>
      <c r="H487" s="18" t="s">
        <v>1880</v>
      </c>
      <c r="I487" s="1" t="s">
        <v>1881</v>
      </c>
      <c r="J487" s="1" t="s">
        <v>1882</v>
      </c>
      <c r="K487" s="18"/>
      <c r="L487" s="1" t="s">
        <v>2045</v>
      </c>
      <c r="M487" s="3">
        <f t="shared" si="36"/>
        <v>8139.5599999999986</v>
      </c>
      <c r="N487" s="3">
        <f t="shared" si="35"/>
        <v>8166.5599999999986</v>
      </c>
      <c r="O487" s="16">
        <f t="shared" si="37"/>
        <v>0</v>
      </c>
      <c r="P487" s="16">
        <f t="shared" si="38"/>
        <v>0</v>
      </c>
      <c r="Q487" s="16">
        <f t="shared" si="39"/>
        <v>0</v>
      </c>
    </row>
    <row r="488" spans="1:17" x14ac:dyDescent="0.25">
      <c r="A488" s="1" t="s">
        <v>2046</v>
      </c>
      <c r="B488" s="2">
        <v>42915</v>
      </c>
      <c r="C488" s="20" t="s">
        <v>299</v>
      </c>
      <c r="D488" s="19"/>
      <c r="F488" s="3">
        <v>20</v>
      </c>
      <c r="G488" s="20" t="s">
        <v>299</v>
      </c>
      <c r="H488" s="18" t="s">
        <v>140</v>
      </c>
      <c r="I488" s="1" t="s">
        <v>141</v>
      </c>
      <c r="J488" s="1" t="s">
        <v>7</v>
      </c>
      <c r="K488" s="16" t="s">
        <v>39</v>
      </c>
      <c r="L488" s="1" t="s">
        <v>2047</v>
      </c>
      <c r="M488" s="3">
        <f t="shared" si="36"/>
        <v>8166.5599999999986</v>
      </c>
      <c r="N488" s="3">
        <f t="shared" si="35"/>
        <v>8186.5599999999986</v>
      </c>
      <c r="O488" s="16">
        <f t="shared" si="37"/>
        <v>0</v>
      </c>
      <c r="P488" s="16">
        <f t="shared" si="38"/>
        <v>0</v>
      </c>
      <c r="Q488" s="16">
        <f t="shared" si="39"/>
        <v>0</v>
      </c>
    </row>
    <row r="489" spans="1:17" x14ac:dyDescent="0.25">
      <c r="A489" s="1" t="s">
        <v>2048</v>
      </c>
      <c r="B489" s="2">
        <v>42915</v>
      </c>
      <c r="C489" s="19" t="s">
        <v>289</v>
      </c>
      <c r="D489" s="19" t="s">
        <v>306</v>
      </c>
      <c r="E489" s="3">
        <v>3091.69</v>
      </c>
      <c r="H489" s="18" t="s">
        <v>2049</v>
      </c>
      <c r="I489" s="1" t="s">
        <v>2050</v>
      </c>
      <c r="J489" s="1" t="s">
        <v>2051</v>
      </c>
      <c r="K489" s="18" t="s">
        <v>2052</v>
      </c>
      <c r="L489" s="1" t="s">
        <v>2053</v>
      </c>
      <c r="M489" s="3">
        <f t="shared" si="36"/>
        <v>8186.5599999999986</v>
      </c>
      <c r="N489" s="3">
        <f t="shared" si="35"/>
        <v>5094.869999999999</v>
      </c>
      <c r="O489" s="16">
        <f t="shared" si="37"/>
        <v>0</v>
      </c>
      <c r="P489" s="16">
        <f t="shared" si="38"/>
        <v>0</v>
      </c>
      <c r="Q489" s="16">
        <f t="shared" si="39"/>
        <v>0</v>
      </c>
    </row>
    <row r="490" spans="1:17" x14ac:dyDescent="0.25">
      <c r="A490" s="1" t="s">
        <v>2054</v>
      </c>
      <c r="B490" s="2">
        <v>42915</v>
      </c>
      <c r="C490" s="19" t="s">
        <v>295</v>
      </c>
      <c r="D490" s="19" t="s">
        <v>300</v>
      </c>
      <c r="E490" s="3">
        <v>1.1200000000000001</v>
      </c>
      <c r="H490" s="18" t="s">
        <v>367</v>
      </c>
      <c r="I490" s="1" t="s">
        <v>20</v>
      </c>
      <c r="J490" s="1" t="s">
        <v>21</v>
      </c>
      <c r="K490" s="1" t="s">
        <v>2055</v>
      </c>
      <c r="L490" s="18" t="s">
        <v>2055</v>
      </c>
      <c r="M490" s="3">
        <f t="shared" si="36"/>
        <v>5094.869999999999</v>
      </c>
      <c r="N490" s="3">
        <f t="shared" si="35"/>
        <v>5093.7499999999991</v>
      </c>
      <c r="O490" s="16">
        <f t="shared" si="37"/>
        <v>0</v>
      </c>
      <c r="P490" s="16">
        <f t="shared" si="38"/>
        <v>0</v>
      </c>
      <c r="Q490" s="16">
        <f t="shared" si="39"/>
        <v>0</v>
      </c>
    </row>
    <row r="491" spans="1:17" x14ac:dyDescent="0.25">
      <c r="A491" s="1" t="s">
        <v>2035</v>
      </c>
      <c r="B491" s="2">
        <v>42916</v>
      </c>
      <c r="C491" s="19" t="s">
        <v>304</v>
      </c>
      <c r="D491" s="19"/>
      <c r="F491" s="3">
        <v>610.6</v>
      </c>
      <c r="G491" s="20" t="s">
        <v>293</v>
      </c>
      <c r="H491" s="18" t="s">
        <v>363</v>
      </c>
      <c r="I491" s="1" t="s">
        <v>31</v>
      </c>
      <c r="J491" s="1" t="s">
        <v>7</v>
      </c>
      <c r="K491" s="1" t="s">
        <v>39</v>
      </c>
      <c r="L491" s="1" t="s">
        <v>365</v>
      </c>
      <c r="M491" s="3">
        <f t="shared" si="36"/>
        <v>5093.7499999999991</v>
      </c>
      <c r="N491" s="3">
        <f t="shared" si="35"/>
        <v>5704.3499999999995</v>
      </c>
      <c r="O491" s="16">
        <f t="shared" si="37"/>
        <v>0</v>
      </c>
      <c r="P491" s="16">
        <f t="shared" si="38"/>
        <v>0</v>
      </c>
      <c r="Q491" s="16">
        <f t="shared" si="39"/>
        <v>0</v>
      </c>
    </row>
    <row r="492" spans="1:17" x14ac:dyDescent="0.25">
      <c r="A492" s="18" t="s">
        <v>2036</v>
      </c>
      <c r="B492" s="2">
        <v>42916</v>
      </c>
      <c r="C492" s="20" t="s">
        <v>299</v>
      </c>
      <c r="D492" s="19"/>
      <c r="F492" s="3">
        <v>27</v>
      </c>
      <c r="G492" s="20" t="s">
        <v>299</v>
      </c>
      <c r="H492" s="18" t="s">
        <v>84</v>
      </c>
      <c r="I492" s="18" t="s">
        <v>85</v>
      </c>
      <c r="J492" s="18" t="s">
        <v>2037</v>
      </c>
      <c r="K492" s="18"/>
      <c r="L492" s="18" t="s">
        <v>2038</v>
      </c>
      <c r="M492" s="3">
        <f t="shared" si="36"/>
        <v>5704.3499999999995</v>
      </c>
      <c r="N492" s="3">
        <f t="shared" si="35"/>
        <v>5731.3499999999995</v>
      </c>
      <c r="O492" s="16">
        <f t="shared" si="37"/>
        <v>0</v>
      </c>
      <c r="P492" s="16">
        <f t="shared" si="38"/>
        <v>0</v>
      </c>
      <c r="Q492" s="16">
        <f t="shared" si="39"/>
        <v>0</v>
      </c>
    </row>
    <row r="493" spans="1:17" x14ac:dyDescent="0.25">
      <c r="A493" s="1" t="s">
        <v>2039</v>
      </c>
      <c r="B493" s="2">
        <v>42916</v>
      </c>
      <c r="C493" s="19" t="s">
        <v>295</v>
      </c>
      <c r="D493" s="19" t="s">
        <v>300</v>
      </c>
      <c r="E493" s="3">
        <v>5</v>
      </c>
      <c r="H493" s="18" t="s">
        <v>344</v>
      </c>
      <c r="I493" s="1" t="s">
        <v>15</v>
      </c>
      <c r="J493" s="1" t="s">
        <v>16</v>
      </c>
      <c r="K493" s="1" t="s">
        <v>17</v>
      </c>
      <c r="L493" s="1" t="s">
        <v>17</v>
      </c>
      <c r="M493" s="3">
        <f t="shared" si="36"/>
        <v>5731.3499999999995</v>
      </c>
      <c r="N493" s="3">
        <f t="shared" si="35"/>
        <v>5726.3499999999995</v>
      </c>
      <c r="O493" s="16">
        <f t="shared" si="37"/>
        <v>0</v>
      </c>
      <c r="P493" s="16">
        <f t="shared" si="38"/>
        <v>0</v>
      </c>
      <c r="Q493" s="16">
        <f t="shared" si="39"/>
        <v>0</v>
      </c>
    </row>
    <row r="494" spans="1:17" x14ac:dyDescent="0.25">
      <c r="A494" s="1" t="s">
        <v>2040</v>
      </c>
      <c r="B494" s="2">
        <v>42916</v>
      </c>
      <c r="C494" s="19" t="s">
        <v>295</v>
      </c>
      <c r="D494" s="19" t="s">
        <v>300</v>
      </c>
      <c r="E494" s="3">
        <v>6.8</v>
      </c>
      <c r="H494" s="18" t="s">
        <v>344</v>
      </c>
      <c r="I494" s="1" t="s">
        <v>15</v>
      </c>
      <c r="J494" s="1" t="s">
        <v>18</v>
      </c>
      <c r="K494" s="1" t="s">
        <v>17</v>
      </c>
      <c r="L494" s="1" t="s">
        <v>17</v>
      </c>
      <c r="M494" s="3">
        <f t="shared" si="36"/>
        <v>5726.3499999999995</v>
      </c>
      <c r="N494" s="3">
        <f t="shared" si="35"/>
        <v>5719.5499999999993</v>
      </c>
      <c r="O494" s="16">
        <f t="shared" si="37"/>
        <v>0</v>
      </c>
      <c r="P494" s="16">
        <f t="shared" si="38"/>
        <v>0</v>
      </c>
      <c r="Q494" s="16">
        <f t="shared" si="39"/>
        <v>0</v>
      </c>
    </row>
    <row r="495" spans="1:17" x14ac:dyDescent="0.25">
      <c r="A495" s="1" t="s">
        <v>2041</v>
      </c>
      <c r="B495" s="2">
        <v>42917</v>
      </c>
      <c r="C495" s="19" t="s">
        <v>295</v>
      </c>
      <c r="D495" s="19"/>
      <c r="F495" s="3">
        <v>7.0000000000000007E-2</v>
      </c>
      <c r="G495" s="20" t="s">
        <v>300</v>
      </c>
      <c r="H495" s="18" t="s">
        <v>344</v>
      </c>
      <c r="I495" s="1" t="s">
        <v>15</v>
      </c>
      <c r="J495" s="1" t="s">
        <v>19</v>
      </c>
      <c r="K495" s="18" t="s">
        <v>17</v>
      </c>
      <c r="L495" s="1" t="s">
        <v>17</v>
      </c>
      <c r="M495" s="3">
        <f t="shared" si="36"/>
        <v>5719.5499999999993</v>
      </c>
      <c r="N495" s="3">
        <f t="shared" si="35"/>
        <v>5719.619999999999</v>
      </c>
      <c r="O495" s="16">
        <f t="shared" si="37"/>
        <v>0</v>
      </c>
      <c r="P495" s="16">
        <f t="shared" si="38"/>
        <v>0</v>
      </c>
      <c r="Q495" s="16">
        <f t="shared" si="39"/>
        <v>0</v>
      </c>
    </row>
    <row r="496" spans="1:17" x14ac:dyDescent="0.25">
      <c r="A496" s="1" t="s">
        <v>2042</v>
      </c>
      <c r="B496" s="2">
        <v>42916</v>
      </c>
      <c r="C496" s="19" t="s">
        <v>295</v>
      </c>
      <c r="D496" s="19" t="s">
        <v>300</v>
      </c>
      <c r="E496" s="3">
        <v>0.12</v>
      </c>
      <c r="H496" s="18" t="s">
        <v>344</v>
      </c>
      <c r="I496" s="18" t="s">
        <v>20</v>
      </c>
      <c r="J496" s="1" t="s">
        <v>21</v>
      </c>
      <c r="K496" s="1" t="s">
        <v>2043</v>
      </c>
      <c r="L496" s="1" t="s">
        <v>2043</v>
      </c>
      <c r="M496" s="3">
        <f t="shared" si="36"/>
        <v>5719.619999999999</v>
      </c>
      <c r="N496" s="3">
        <f t="shared" si="35"/>
        <v>5719.4999999999991</v>
      </c>
      <c r="O496" s="16">
        <f t="shared" si="37"/>
        <v>0</v>
      </c>
      <c r="P496" s="16">
        <f t="shared" si="38"/>
        <v>0</v>
      </c>
      <c r="Q496" s="16">
        <f t="shared" si="39"/>
        <v>0</v>
      </c>
    </row>
    <row r="497" spans="1:17" x14ac:dyDescent="0.25">
      <c r="A497" s="18" t="s">
        <v>2030</v>
      </c>
      <c r="B497" s="2">
        <v>42919</v>
      </c>
      <c r="C497" s="20" t="s">
        <v>299</v>
      </c>
      <c r="D497" s="19"/>
      <c r="F497" s="3">
        <v>75</v>
      </c>
      <c r="G497" s="20" t="s">
        <v>299</v>
      </c>
      <c r="H497" s="18" t="s">
        <v>1685</v>
      </c>
      <c r="I497" s="18" t="s">
        <v>1686</v>
      </c>
      <c r="J497" s="18" t="s">
        <v>7</v>
      </c>
      <c r="K497" s="18" t="s">
        <v>39</v>
      </c>
      <c r="L497" s="18" t="s">
        <v>1687</v>
      </c>
      <c r="M497" s="3">
        <f t="shared" si="36"/>
        <v>5719.4999999999991</v>
      </c>
      <c r="N497" s="3">
        <f t="shared" si="35"/>
        <v>5794.4999999999991</v>
      </c>
      <c r="O497" s="16">
        <f t="shared" si="37"/>
        <v>0</v>
      </c>
      <c r="P497" s="16">
        <f t="shared" si="38"/>
        <v>0</v>
      </c>
      <c r="Q497" s="16">
        <f t="shared" si="39"/>
        <v>0</v>
      </c>
    </row>
    <row r="498" spans="1:17" x14ac:dyDescent="0.25">
      <c r="A498" s="1" t="s">
        <v>2031</v>
      </c>
      <c r="B498" s="2">
        <v>42919</v>
      </c>
      <c r="C498" s="20" t="s">
        <v>299</v>
      </c>
      <c r="D498" s="19"/>
      <c r="F498" s="3">
        <v>60</v>
      </c>
      <c r="G498" s="20" t="s">
        <v>299</v>
      </c>
      <c r="H498" s="18" t="s">
        <v>106</v>
      </c>
      <c r="I498" s="1" t="s">
        <v>107</v>
      </c>
      <c r="J498" s="1" t="s">
        <v>7</v>
      </c>
      <c r="K498" s="18" t="s">
        <v>39</v>
      </c>
      <c r="L498" s="1" t="s">
        <v>2032</v>
      </c>
      <c r="M498" s="3">
        <f t="shared" si="36"/>
        <v>5794.4999999999991</v>
      </c>
      <c r="N498" s="3">
        <f t="shared" si="35"/>
        <v>5854.4999999999991</v>
      </c>
      <c r="O498" s="16">
        <f t="shared" si="37"/>
        <v>0</v>
      </c>
      <c r="P498" s="16">
        <f t="shared" si="38"/>
        <v>0</v>
      </c>
      <c r="Q498" s="16">
        <f t="shared" si="39"/>
        <v>0</v>
      </c>
    </row>
    <row r="499" spans="1:17" x14ac:dyDescent="0.25">
      <c r="A499" s="1" t="s">
        <v>2033</v>
      </c>
      <c r="B499" s="2">
        <v>42919</v>
      </c>
      <c r="C499" s="19" t="s">
        <v>295</v>
      </c>
      <c r="D499" s="19" t="s">
        <v>300</v>
      </c>
      <c r="E499" s="3">
        <v>0.24</v>
      </c>
      <c r="H499" s="18" t="s">
        <v>367</v>
      </c>
      <c r="I499" s="18" t="s">
        <v>20</v>
      </c>
      <c r="J499" s="1" t="s">
        <v>21</v>
      </c>
      <c r="K499" s="18" t="s">
        <v>2034</v>
      </c>
      <c r="L499" s="1" t="s">
        <v>2034</v>
      </c>
      <c r="M499" s="3">
        <f t="shared" si="36"/>
        <v>5854.4999999999991</v>
      </c>
      <c r="N499" s="3">
        <f t="shared" si="35"/>
        <v>5854.2599999999993</v>
      </c>
      <c r="O499" s="16">
        <f t="shared" si="37"/>
        <v>0</v>
      </c>
      <c r="P499" s="16">
        <f t="shared" si="38"/>
        <v>0</v>
      </c>
      <c r="Q499" s="16">
        <f t="shared" si="39"/>
        <v>0</v>
      </c>
    </row>
    <row r="500" spans="1:17" x14ac:dyDescent="0.25">
      <c r="A500" s="18" t="s">
        <v>2026</v>
      </c>
      <c r="B500" s="2">
        <v>42920</v>
      </c>
      <c r="C500" s="20" t="s">
        <v>292</v>
      </c>
      <c r="D500" s="19"/>
      <c r="F500" s="3">
        <v>150</v>
      </c>
      <c r="G500" s="20" t="s">
        <v>292</v>
      </c>
      <c r="H500" s="18" t="s">
        <v>2027</v>
      </c>
      <c r="I500" s="18" t="s">
        <v>1810</v>
      </c>
      <c r="J500" s="18" t="s">
        <v>7</v>
      </c>
      <c r="K500" s="18" t="s">
        <v>39</v>
      </c>
      <c r="L500" s="18" t="s">
        <v>1811</v>
      </c>
      <c r="M500" s="3">
        <f t="shared" si="36"/>
        <v>5854.2599999999993</v>
      </c>
      <c r="N500" s="3">
        <f t="shared" si="35"/>
        <v>6004.2599999999993</v>
      </c>
      <c r="O500" s="16">
        <f t="shared" si="37"/>
        <v>0</v>
      </c>
      <c r="P500" s="16">
        <f t="shared" si="38"/>
        <v>0</v>
      </c>
      <c r="Q500" s="16">
        <f t="shared" si="39"/>
        <v>0</v>
      </c>
    </row>
    <row r="501" spans="1:17" x14ac:dyDescent="0.25">
      <c r="A501" s="18" t="s">
        <v>2028</v>
      </c>
      <c r="B501" s="2">
        <v>42920</v>
      </c>
      <c r="C501" s="19" t="s">
        <v>295</v>
      </c>
      <c r="D501" s="19" t="s">
        <v>300</v>
      </c>
      <c r="E501" s="3">
        <v>0.12</v>
      </c>
      <c r="H501" s="18" t="s">
        <v>367</v>
      </c>
      <c r="I501" s="18" t="s">
        <v>20</v>
      </c>
      <c r="J501" s="18" t="s">
        <v>21</v>
      </c>
      <c r="K501" s="18" t="s">
        <v>2029</v>
      </c>
      <c r="L501" s="18" t="s">
        <v>2029</v>
      </c>
      <c r="M501" s="3">
        <f t="shared" si="36"/>
        <v>6004.2599999999993</v>
      </c>
      <c r="N501" s="3">
        <f t="shared" si="35"/>
        <v>6004.1399999999994</v>
      </c>
      <c r="O501" s="16">
        <f t="shared" si="37"/>
        <v>0</v>
      </c>
      <c r="P501" s="16">
        <f t="shared" si="38"/>
        <v>0</v>
      </c>
      <c r="Q501" s="16">
        <f t="shared" si="39"/>
        <v>0</v>
      </c>
    </row>
    <row r="502" spans="1:17" x14ac:dyDescent="0.25">
      <c r="A502" s="18" t="s">
        <v>2021</v>
      </c>
      <c r="B502" s="2">
        <v>42921</v>
      </c>
      <c r="C502" s="20" t="s">
        <v>299</v>
      </c>
      <c r="D502" s="19"/>
      <c r="F502" s="3">
        <v>45</v>
      </c>
      <c r="G502" s="20" t="s">
        <v>299</v>
      </c>
      <c r="H502" s="18" t="s">
        <v>2022</v>
      </c>
      <c r="I502" s="18" t="s">
        <v>2023</v>
      </c>
      <c r="J502" s="18" t="s">
        <v>2024</v>
      </c>
      <c r="K502" s="18"/>
      <c r="L502" s="18" t="s">
        <v>2025</v>
      </c>
      <c r="M502" s="3">
        <f t="shared" si="36"/>
        <v>6004.1399999999994</v>
      </c>
      <c r="N502" s="3">
        <f t="shared" si="35"/>
        <v>6049.1399999999994</v>
      </c>
      <c r="O502" s="16">
        <f t="shared" si="37"/>
        <v>0</v>
      </c>
      <c r="P502" s="16">
        <f t="shared" si="38"/>
        <v>0</v>
      </c>
      <c r="Q502" s="16">
        <f t="shared" si="39"/>
        <v>0</v>
      </c>
    </row>
    <row r="503" spans="1:17" x14ac:dyDescent="0.25">
      <c r="A503" s="18" t="s">
        <v>1959</v>
      </c>
      <c r="B503" s="2">
        <v>42922</v>
      </c>
      <c r="C503" s="20" t="s">
        <v>299</v>
      </c>
      <c r="D503" s="19"/>
      <c r="F503" s="3">
        <v>70</v>
      </c>
      <c r="G503" s="20" t="s">
        <v>299</v>
      </c>
      <c r="H503" s="18" t="s">
        <v>124</v>
      </c>
      <c r="I503" s="18" t="s">
        <v>125</v>
      </c>
      <c r="J503" s="18" t="s">
        <v>1960</v>
      </c>
      <c r="K503" s="18"/>
      <c r="L503" s="18" t="s">
        <v>1961</v>
      </c>
      <c r="M503" s="3">
        <f t="shared" si="36"/>
        <v>6049.1399999999994</v>
      </c>
      <c r="N503" s="3">
        <f t="shared" si="35"/>
        <v>6119.1399999999994</v>
      </c>
      <c r="O503" s="16">
        <f t="shared" si="37"/>
        <v>0</v>
      </c>
      <c r="P503" s="16">
        <f t="shared" si="38"/>
        <v>0</v>
      </c>
      <c r="Q503" s="16">
        <f t="shared" si="39"/>
        <v>0</v>
      </c>
    </row>
    <row r="504" spans="1:17" x14ac:dyDescent="0.25">
      <c r="A504" s="18" t="s">
        <v>1962</v>
      </c>
      <c r="B504" s="2">
        <v>42922</v>
      </c>
      <c r="C504" s="20" t="s">
        <v>299</v>
      </c>
      <c r="D504" s="19"/>
      <c r="F504" s="3">
        <v>75</v>
      </c>
      <c r="G504" s="20" t="s">
        <v>299</v>
      </c>
      <c r="H504" s="18" t="s">
        <v>1875</v>
      </c>
      <c r="I504" s="18" t="s">
        <v>1876</v>
      </c>
      <c r="J504" s="18" t="s">
        <v>1963</v>
      </c>
      <c r="K504" s="18"/>
      <c r="L504" s="18" t="s">
        <v>1878</v>
      </c>
      <c r="M504" s="3">
        <f t="shared" si="36"/>
        <v>6119.1399999999994</v>
      </c>
      <c r="N504" s="3">
        <f t="shared" si="35"/>
        <v>6194.1399999999994</v>
      </c>
      <c r="O504" s="16">
        <f t="shared" si="37"/>
        <v>0</v>
      </c>
      <c r="P504" s="16">
        <f t="shared" si="38"/>
        <v>0</v>
      </c>
      <c r="Q504" s="16">
        <f t="shared" si="39"/>
        <v>0</v>
      </c>
    </row>
    <row r="505" spans="1:17" x14ac:dyDescent="0.25">
      <c r="A505" s="18" t="s">
        <v>1964</v>
      </c>
      <c r="B505" s="2">
        <v>42922</v>
      </c>
      <c r="C505" s="20" t="s">
        <v>299</v>
      </c>
      <c r="D505" s="19"/>
      <c r="F505" s="3">
        <v>60</v>
      </c>
      <c r="G505" s="20" t="s">
        <v>299</v>
      </c>
      <c r="H505" s="18" t="s">
        <v>594</v>
      </c>
      <c r="I505" s="18" t="s">
        <v>1965</v>
      </c>
      <c r="J505" s="18" t="s">
        <v>7</v>
      </c>
      <c r="K505" s="18" t="s">
        <v>1966</v>
      </c>
      <c r="L505" s="18" t="s">
        <v>1967</v>
      </c>
      <c r="M505" s="3">
        <f t="shared" si="36"/>
        <v>6194.1399999999994</v>
      </c>
      <c r="N505" s="3">
        <f t="shared" si="35"/>
        <v>6254.1399999999994</v>
      </c>
      <c r="O505" s="16">
        <f t="shared" si="37"/>
        <v>0</v>
      </c>
      <c r="P505" s="16">
        <f t="shared" si="38"/>
        <v>0</v>
      </c>
      <c r="Q505" s="16">
        <f t="shared" si="39"/>
        <v>0</v>
      </c>
    </row>
    <row r="506" spans="1:17" x14ac:dyDescent="0.25">
      <c r="A506" s="18" t="s">
        <v>1968</v>
      </c>
      <c r="B506" s="2">
        <v>42922</v>
      </c>
      <c r="C506" s="19" t="s">
        <v>297</v>
      </c>
      <c r="D506" s="19" t="s">
        <v>301</v>
      </c>
      <c r="E506" s="3">
        <v>210</v>
      </c>
      <c r="H506" s="18" t="s">
        <v>236</v>
      </c>
      <c r="I506" s="18" t="s">
        <v>237</v>
      </c>
      <c r="J506" s="18" t="s">
        <v>1969</v>
      </c>
      <c r="K506" s="16" t="s">
        <v>1970</v>
      </c>
      <c r="L506" s="18" t="s">
        <v>1971</v>
      </c>
      <c r="M506" s="3">
        <f t="shared" si="36"/>
        <v>6254.1399999999994</v>
      </c>
      <c r="N506" s="3">
        <f t="shared" si="35"/>
        <v>6044.1399999999994</v>
      </c>
      <c r="O506" s="16">
        <f t="shared" si="37"/>
        <v>0</v>
      </c>
      <c r="P506" s="16">
        <f t="shared" si="38"/>
        <v>0</v>
      </c>
      <c r="Q506" s="16">
        <f t="shared" si="39"/>
        <v>0</v>
      </c>
    </row>
    <row r="507" spans="1:17" x14ac:dyDescent="0.25">
      <c r="A507" s="18" t="s">
        <v>1972</v>
      </c>
      <c r="B507" s="2">
        <v>42922</v>
      </c>
      <c r="C507" s="19" t="s">
        <v>299</v>
      </c>
      <c r="D507" s="19" t="s">
        <v>301</v>
      </c>
      <c r="E507" s="3">
        <v>370</v>
      </c>
      <c r="H507" s="18" t="s">
        <v>1973</v>
      </c>
      <c r="I507" s="18" t="s">
        <v>1974</v>
      </c>
      <c r="J507" s="18" t="s">
        <v>1975</v>
      </c>
      <c r="K507" s="18" t="s">
        <v>1976</v>
      </c>
      <c r="L507" s="18" t="s">
        <v>1977</v>
      </c>
      <c r="M507" s="3">
        <f t="shared" si="36"/>
        <v>6044.1399999999994</v>
      </c>
      <c r="N507" s="3">
        <f t="shared" si="35"/>
        <v>5674.1399999999994</v>
      </c>
      <c r="O507" s="16">
        <f t="shared" si="37"/>
        <v>0</v>
      </c>
      <c r="P507" s="16">
        <f t="shared" si="38"/>
        <v>0</v>
      </c>
      <c r="Q507" s="16">
        <f t="shared" si="39"/>
        <v>0</v>
      </c>
    </row>
    <row r="508" spans="1:17" x14ac:dyDescent="0.25">
      <c r="A508" s="18" t="s">
        <v>1978</v>
      </c>
      <c r="B508" s="2">
        <v>42922</v>
      </c>
      <c r="C508" s="19" t="s">
        <v>289</v>
      </c>
      <c r="D508" s="19" t="s">
        <v>301</v>
      </c>
      <c r="E508" s="3">
        <v>47.76</v>
      </c>
      <c r="H508" s="18" t="s">
        <v>168</v>
      </c>
      <c r="I508" s="18" t="s">
        <v>169</v>
      </c>
      <c r="J508" s="18" t="s">
        <v>1979</v>
      </c>
      <c r="K508" s="18" t="s">
        <v>1980</v>
      </c>
      <c r="L508" s="18" t="s">
        <v>1981</v>
      </c>
      <c r="M508" s="3">
        <f t="shared" si="36"/>
        <v>5674.1399999999994</v>
      </c>
      <c r="N508" s="3">
        <f t="shared" si="35"/>
        <v>5626.3799999999992</v>
      </c>
      <c r="O508" s="16">
        <f t="shared" si="37"/>
        <v>0</v>
      </c>
      <c r="P508" s="16">
        <f t="shared" si="38"/>
        <v>0</v>
      </c>
      <c r="Q508" s="16">
        <f t="shared" si="39"/>
        <v>0</v>
      </c>
    </row>
    <row r="509" spans="1:17" x14ac:dyDescent="0.25">
      <c r="A509" s="18" t="s">
        <v>1982</v>
      </c>
      <c r="B509" s="2">
        <v>42922</v>
      </c>
      <c r="C509" s="19" t="s">
        <v>295</v>
      </c>
      <c r="D509" s="19" t="s">
        <v>301</v>
      </c>
      <c r="E509" s="3">
        <v>25</v>
      </c>
      <c r="H509" s="18" t="s">
        <v>184</v>
      </c>
      <c r="I509" s="18" t="s">
        <v>185</v>
      </c>
      <c r="J509" s="18" t="s">
        <v>1983</v>
      </c>
      <c r="K509" s="18" t="s">
        <v>1984</v>
      </c>
      <c r="L509" s="16" t="s">
        <v>1985</v>
      </c>
      <c r="M509" s="3">
        <f t="shared" si="36"/>
        <v>5626.3799999999992</v>
      </c>
      <c r="N509" s="3">
        <f t="shared" si="35"/>
        <v>5601.3799999999992</v>
      </c>
      <c r="O509" s="16">
        <f t="shared" si="37"/>
        <v>0</v>
      </c>
      <c r="P509" s="16">
        <f t="shared" si="38"/>
        <v>0</v>
      </c>
      <c r="Q509" s="16">
        <f t="shared" si="39"/>
        <v>0</v>
      </c>
    </row>
    <row r="510" spans="1:17" x14ac:dyDescent="0.25">
      <c r="A510" s="18" t="s">
        <v>1986</v>
      </c>
      <c r="B510" s="2">
        <v>42922</v>
      </c>
      <c r="C510" s="19" t="s">
        <v>295</v>
      </c>
      <c r="D510" s="19" t="s">
        <v>301</v>
      </c>
      <c r="E510" s="3">
        <v>62.87</v>
      </c>
      <c r="H510" s="18" t="s">
        <v>24</v>
      </c>
      <c r="I510" s="18" t="s">
        <v>25</v>
      </c>
      <c r="J510" s="18" t="s">
        <v>1987</v>
      </c>
      <c r="K510" s="18" t="s">
        <v>1988</v>
      </c>
      <c r="L510" s="18" t="s">
        <v>1989</v>
      </c>
      <c r="M510" s="3">
        <f t="shared" si="36"/>
        <v>5601.3799999999992</v>
      </c>
      <c r="N510" s="3">
        <f t="shared" si="35"/>
        <v>5538.5099999999993</v>
      </c>
      <c r="O510" s="16">
        <f t="shared" si="37"/>
        <v>0</v>
      </c>
      <c r="P510" s="16">
        <f t="shared" si="38"/>
        <v>0</v>
      </c>
      <c r="Q510" s="16">
        <f t="shared" si="39"/>
        <v>0</v>
      </c>
    </row>
    <row r="511" spans="1:17" x14ac:dyDescent="0.25">
      <c r="A511" s="18" t="s">
        <v>1990</v>
      </c>
      <c r="B511" s="2">
        <v>42922</v>
      </c>
      <c r="C511" s="19" t="s">
        <v>292</v>
      </c>
      <c r="D511" s="19" t="s">
        <v>301</v>
      </c>
      <c r="E511" s="3">
        <v>260.24</v>
      </c>
      <c r="H511" s="18" t="s">
        <v>28</v>
      </c>
      <c r="I511" s="18" t="s">
        <v>29</v>
      </c>
      <c r="J511" s="18" t="s">
        <v>1991</v>
      </c>
      <c r="K511" s="18" t="s">
        <v>1992</v>
      </c>
      <c r="L511" s="18" t="s">
        <v>1993</v>
      </c>
      <c r="M511" s="3">
        <f t="shared" si="36"/>
        <v>5538.5099999999993</v>
      </c>
      <c r="N511" s="3">
        <f t="shared" si="35"/>
        <v>5278.2699999999995</v>
      </c>
      <c r="O511" s="16">
        <f t="shared" si="37"/>
        <v>0</v>
      </c>
      <c r="P511" s="16">
        <f t="shared" si="38"/>
        <v>0</v>
      </c>
      <c r="Q511" s="16">
        <f t="shared" si="39"/>
        <v>0</v>
      </c>
    </row>
    <row r="512" spans="1:17" x14ac:dyDescent="0.25">
      <c r="A512" s="18" t="s">
        <v>1994</v>
      </c>
      <c r="B512" s="2">
        <v>42922</v>
      </c>
      <c r="C512" s="19" t="s">
        <v>297</v>
      </c>
      <c r="D512" s="19" t="s">
        <v>301</v>
      </c>
      <c r="E512" s="3">
        <v>196</v>
      </c>
      <c r="H512" s="18" t="s">
        <v>236</v>
      </c>
      <c r="I512" s="18" t="s">
        <v>237</v>
      </c>
      <c r="J512" s="18" t="s">
        <v>1995</v>
      </c>
      <c r="K512" s="18" t="s">
        <v>1996</v>
      </c>
      <c r="L512" s="18" t="s">
        <v>1997</v>
      </c>
      <c r="M512" s="3">
        <f t="shared" si="36"/>
        <v>5278.2699999999995</v>
      </c>
      <c r="N512" s="3">
        <f t="shared" si="35"/>
        <v>5082.2699999999995</v>
      </c>
      <c r="O512" s="16">
        <f t="shared" si="37"/>
        <v>0</v>
      </c>
      <c r="P512" s="16">
        <f t="shared" si="38"/>
        <v>0</v>
      </c>
      <c r="Q512" s="16">
        <f t="shared" si="39"/>
        <v>0</v>
      </c>
    </row>
    <row r="513" spans="1:17" x14ac:dyDescent="0.25">
      <c r="A513" s="18" t="s">
        <v>1998</v>
      </c>
      <c r="B513" s="2">
        <v>42922</v>
      </c>
      <c r="C513" s="19" t="s">
        <v>298</v>
      </c>
      <c r="D513" s="19" t="s">
        <v>301</v>
      </c>
      <c r="E513" s="3">
        <v>450</v>
      </c>
      <c r="H513" s="18" t="s">
        <v>228</v>
      </c>
      <c r="I513" s="18" t="s">
        <v>229</v>
      </c>
      <c r="J513" s="18" t="s">
        <v>1999</v>
      </c>
      <c r="K513" s="18" t="s">
        <v>2000</v>
      </c>
      <c r="L513" s="18" t="s">
        <v>2001</v>
      </c>
      <c r="M513" s="3">
        <f t="shared" si="36"/>
        <v>5082.2699999999995</v>
      </c>
      <c r="N513" s="3">
        <f t="shared" si="35"/>
        <v>4632.2699999999995</v>
      </c>
      <c r="O513" s="16">
        <f t="shared" si="37"/>
        <v>0</v>
      </c>
      <c r="P513" s="16">
        <f t="shared" si="38"/>
        <v>0</v>
      </c>
      <c r="Q513" s="16">
        <f t="shared" si="39"/>
        <v>0</v>
      </c>
    </row>
    <row r="514" spans="1:17" x14ac:dyDescent="0.25">
      <c r="A514" s="18" t="s">
        <v>2002</v>
      </c>
      <c r="B514" s="2">
        <v>42922</v>
      </c>
      <c r="C514" s="19" t="s">
        <v>299</v>
      </c>
      <c r="D514" s="19" t="s">
        <v>301</v>
      </c>
      <c r="E514" s="3">
        <v>122.75</v>
      </c>
      <c r="H514" s="18" t="s">
        <v>212</v>
      </c>
      <c r="I514" s="16" t="s">
        <v>213</v>
      </c>
      <c r="J514" s="18" t="s">
        <v>2003</v>
      </c>
      <c r="K514" s="18" t="s">
        <v>2004</v>
      </c>
      <c r="L514" s="18" t="s">
        <v>1981</v>
      </c>
      <c r="M514" s="3">
        <f t="shared" si="36"/>
        <v>4632.2699999999995</v>
      </c>
      <c r="N514" s="3">
        <f t="shared" ref="N514:N577" si="40">M514+F514-E514</f>
        <v>4509.5199999999995</v>
      </c>
      <c r="O514" s="16">
        <f t="shared" si="37"/>
        <v>0</v>
      </c>
      <c r="P514" s="16">
        <f t="shared" si="38"/>
        <v>0</v>
      </c>
      <c r="Q514" s="16">
        <f t="shared" si="39"/>
        <v>0</v>
      </c>
    </row>
    <row r="515" spans="1:17" x14ac:dyDescent="0.25">
      <c r="A515" s="18" t="s">
        <v>2005</v>
      </c>
      <c r="B515" s="2">
        <v>42922</v>
      </c>
      <c r="C515" s="19" t="s">
        <v>295</v>
      </c>
      <c r="D515" s="19" t="s">
        <v>300</v>
      </c>
      <c r="E515" s="3">
        <v>26.28</v>
      </c>
      <c r="H515" s="18" t="s">
        <v>26</v>
      </c>
      <c r="I515" s="18" t="s">
        <v>27</v>
      </c>
      <c r="J515" s="18" t="s">
        <v>2006</v>
      </c>
      <c r="K515" s="18" t="s">
        <v>2007</v>
      </c>
      <c r="L515" s="18" t="s">
        <v>2008</v>
      </c>
      <c r="M515" s="3">
        <f t="shared" ref="M515:M578" si="41">N514</f>
        <v>4509.5199999999995</v>
      </c>
      <c r="N515" s="3">
        <f t="shared" si="40"/>
        <v>4483.24</v>
      </c>
      <c r="O515" s="16">
        <f t="shared" ref="O515:O578" si="42">IF(ISBLANK(C515),1,0)</f>
        <v>0</v>
      </c>
      <c r="P515" s="16">
        <f t="shared" ref="P515:P578" si="43">IF(OR(AND(NOT(ISBLANK(D515)),ISBLANK(E515)),AND(ISBLANK(D515),NOT(ISBLANK(E515)))),1,0)</f>
        <v>0</v>
      </c>
      <c r="Q515" s="16">
        <f t="shared" ref="Q515:Q578" si="44">IF(OR(AND(NOT(ISBLANK(G515)),ISBLANK(F515)),AND(ISBLANK(G515),NOT(ISBLANK(F515)))),1,0)</f>
        <v>0</v>
      </c>
    </row>
    <row r="516" spans="1:17" x14ac:dyDescent="0.25">
      <c r="A516" s="18" t="s">
        <v>2009</v>
      </c>
      <c r="B516" s="2">
        <v>42922</v>
      </c>
      <c r="C516" s="19" t="s">
        <v>298</v>
      </c>
      <c r="D516" s="19" t="s">
        <v>301</v>
      </c>
      <c r="E516" s="3">
        <v>38.85</v>
      </c>
      <c r="H516" s="18" t="s">
        <v>22</v>
      </c>
      <c r="I516" s="18" t="s">
        <v>23</v>
      </c>
      <c r="J516" s="18" t="s">
        <v>2010</v>
      </c>
      <c r="K516" s="18" t="s">
        <v>2011</v>
      </c>
      <c r="L516" s="18" t="s">
        <v>1981</v>
      </c>
      <c r="M516" s="3">
        <f t="shared" si="41"/>
        <v>4483.24</v>
      </c>
      <c r="N516" s="3">
        <f t="shared" si="40"/>
        <v>4444.3899999999994</v>
      </c>
      <c r="O516" s="16">
        <f t="shared" si="42"/>
        <v>0</v>
      </c>
      <c r="P516" s="16">
        <f t="shared" si="43"/>
        <v>0</v>
      </c>
      <c r="Q516" s="16">
        <f t="shared" si="44"/>
        <v>0</v>
      </c>
    </row>
    <row r="517" spans="1:17" x14ac:dyDescent="0.25">
      <c r="A517" s="18" t="s">
        <v>2012</v>
      </c>
      <c r="B517" s="2">
        <v>42922</v>
      </c>
      <c r="C517" s="20" t="s">
        <v>292</v>
      </c>
      <c r="D517" s="19"/>
      <c r="F517" s="3">
        <v>300</v>
      </c>
      <c r="G517" s="20" t="s">
        <v>292</v>
      </c>
      <c r="H517" s="18" t="s">
        <v>2013</v>
      </c>
      <c r="I517" s="18" t="s">
        <v>2014</v>
      </c>
      <c r="J517" s="18" t="s">
        <v>2015</v>
      </c>
      <c r="K517" s="18"/>
      <c r="L517" s="18" t="s">
        <v>2016</v>
      </c>
      <c r="M517" s="3">
        <f t="shared" si="41"/>
        <v>4444.3899999999994</v>
      </c>
      <c r="N517" s="3">
        <f t="shared" si="40"/>
        <v>4744.3899999999994</v>
      </c>
      <c r="O517" s="16">
        <f t="shared" si="42"/>
        <v>0</v>
      </c>
      <c r="P517" s="16">
        <f t="shared" si="43"/>
        <v>0</v>
      </c>
      <c r="Q517" s="16">
        <f t="shared" si="44"/>
        <v>0</v>
      </c>
    </row>
    <row r="518" spans="1:17" x14ac:dyDescent="0.25">
      <c r="A518" s="18" t="s">
        <v>2017</v>
      </c>
      <c r="B518" s="2">
        <v>42922</v>
      </c>
      <c r="C518" s="20" t="s">
        <v>292</v>
      </c>
      <c r="D518" s="19"/>
      <c r="F518" s="3">
        <v>150</v>
      </c>
      <c r="G518" s="20" t="s">
        <v>292</v>
      </c>
      <c r="H518" s="18" t="s">
        <v>1685</v>
      </c>
      <c r="I518" s="18" t="s">
        <v>1686</v>
      </c>
      <c r="J518" s="18" t="s">
        <v>7</v>
      </c>
      <c r="K518" s="16" t="s">
        <v>39</v>
      </c>
      <c r="L518" s="18" t="s">
        <v>2018</v>
      </c>
      <c r="M518" s="3">
        <f t="shared" si="41"/>
        <v>4744.3899999999994</v>
      </c>
      <c r="N518" s="3">
        <f t="shared" si="40"/>
        <v>4894.3899999999994</v>
      </c>
      <c r="O518" s="16">
        <f t="shared" si="42"/>
        <v>0</v>
      </c>
      <c r="P518" s="16">
        <f t="shared" si="43"/>
        <v>0</v>
      </c>
      <c r="Q518" s="16">
        <f t="shared" si="44"/>
        <v>0</v>
      </c>
    </row>
    <row r="519" spans="1:17" x14ac:dyDescent="0.25">
      <c r="A519" s="18" t="s">
        <v>2019</v>
      </c>
      <c r="B519" s="2">
        <v>42922</v>
      </c>
      <c r="C519" s="19" t="s">
        <v>295</v>
      </c>
      <c r="D519" s="19" t="s">
        <v>300</v>
      </c>
      <c r="E519" s="3">
        <v>8.8800000000000008</v>
      </c>
      <c r="H519" s="18" t="s">
        <v>367</v>
      </c>
      <c r="I519" s="18" t="s">
        <v>20</v>
      </c>
      <c r="J519" s="18" t="s">
        <v>21</v>
      </c>
      <c r="K519" s="18" t="s">
        <v>2020</v>
      </c>
      <c r="L519" s="18" t="s">
        <v>2020</v>
      </c>
      <c r="M519" s="3">
        <f t="shared" si="41"/>
        <v>4894.3899999999994</v>
      </c>
      <c r="N519" s="3">
        <f t="shared" si="40"/>
        <v>4885.5099999999993</v>
      </c>
      <c r="O519" s="16">
        <f t="shared" si="42"/>
        <v>0</v>
      </c>
      <c r="P519" s="16">
        <f t="shared" si="43"/>
        <v>0</v>
      </c>
      <c r="Q519" s="16">
        <f t="shared" si="44"/>
        <v>0</v>
      </c>
    </row>
    <row r="520" spans="1:17" x14ac:dyDescent="0.25">
      <c r="A520" s="18" t="s">
        <v>1949</v>
      </c>
      <c r="B520" s="2">
        <v>42923</v>
      </c>
      <c r="C520" s="19" t="s">
        <v>289</v>
      </c>
      <c r="D520" s="19" t="s">
        <v>303</v>
      </c>
      <c r="E520" s="3">
        <v>309.18</v>
      </c>
      <c r="H520" s="18" t="s">
        <v>168</v>
      </c>
      <c r="I520" s="18" t="s">
        <v>169</v>
      </c>
      <c r="J520" s="18" t="s">
        <v>170</v>
      </c>
      <c r="K520" s="16" t="s">
        <v>1950</v>
      </c>
      <c r="L520" s="18" t="s">
        <v>1951</v>
      </c>
      <c r="M520" s="3">
        <f t="shared" si="41"/>
        <v>4885.5099999999993</v>
      </c>
      <c r="N520" s="3">
        <f t="shared" si="40"/>
        <v>4576.329999999999</v>
      </c>
      <c r="O520" s="16">
        <f t="shared" si="42"/>
        <v>0</v>
      </c>
      <c r="P520" s="16">
        <f t="shared" si="43"/>
        <v>0</v>
      </c>
      <c r="Q520" s="16">
        <f t="shared" si="44"/>
        <v>0</v>
      </c>
    </row>
    <row r="521" spans="1:17" x14ac:dyDescent="0.25">
      <c r="A521" s="18" t="s">
        <v>1952</v>
      </c>
      <c r="B521" s="2">
        <v>42923</v>
      </c>
      <c r="C521" s="20" t="s">
        <v>292</v>
      </c>
      <c r="D521" s="19"/>
      <c r="F521" s="3">
        <v>300</v>
      </c>
      <c r="G521" s="20" t="s">
        <v>292</v>
      </c>
      <c r="H521" s="18" t="s">
        <v>106</v>
      </c>
      <c r="I521" s="18" t="s">
        <v>107</v>
      </c>
      <c r="J521" s="18" t="s">
        <v>7</v>
      </c>
      <c r="K521" s="16" t="s">
        <v>39</v>
      </c>
      <c r="L521" s="18" t="s">
        <v>1953</v>
      </c>
      <c r="M521" s="3">
        <f t="shared" si="41"/>
        <v>4576.329999999999</v>
      </c>
      <c r="N521" s="3">
        <f t="shared" si="40"/>
        <v>4876.329999999999</v>
      </c>
      <c r="O521" s="16">
        <f t="shared" si="42"/>
        <v>0</v>
      </c>
      <c r="P521" s="16">
        <f t="shared" si="43"/>
        <v>0</v>
      </c>
      <c r="Q521" s="16">
        <f t="shared" si="44"/>
        <v>0</v>
      </c>
    </row>
    <row r="522" spans="1:17" x14ac:dyDescent="0.25">
      <c r="A522" s="18" t="s">
        <v>1954</v>
      </c>
      <c r="B522" s="2">
        <v>42923</v>
      </c>
      <c r="C522" s="20" t="s">
        <v>291</v>
      </c>
      <c r="D522" s="19"/>
      <c r="F522" s="3">
        <v>548.20000000000005</v>
      </c>
      <c r="G522" s="20" t="s">
        <v>291</v>
      </c>
      <c r="H522" s="18" t="s">
        <v>112</v>
      </c>
      <c r="I522" s="18" t="s">
        <v>113</v>
      </c>
      <c r="J522" s="18" t="s">
        <v>7</v>
      </c>
      <c r="K522" s="18" t="s">
        <v>1955</v>
      </c>
      <c r="L522" s="18" t="s">
        <v>1956</v>
      </c>
      <c r="M522" s="3">
        <f t="shared" si="41"/>
        <v>4876.329999999999</v>
      </c>
      <c r="N522" s="3">
        <f t="shared" si="40"/>
        <v>5424.5299999999988</v>
      </c>
      <c r="O522" s="16">
        <f t="shared" si="42"/>
        <v>0</v>
      </c>
      <c r="P522" s="16">
        <f t="shared" si="43"/>
        <v>0</v>
      </c>
      <c r="Q522" s="16">
        <f t="shared" si="44"/>
        <v>0</v>
      </c>
    </row>
    <row r="523" spans="1:17" x14ac:dyDescent="0.25">
      <c r="A523" s="18" t="s">
        <v>1957</v>
      </c>
      <c r="B523" s="2">
        <v>42923</v>
      </c>
      <c r="C523" s="19" t="s">
        <v>295</v>
      </c>
      <c r="D523" s="19" t="s">
        <v>300</v>
      </c>
      <c r="E523" s="3">
        <v>0.65</v>
      </c>
      <c r="H523" s="18" t="s">
        <v>367</v>
      </c>
      <c r="I523" s="18" t="s">
        <v>20</v>
      </c>
      <c r="J523" s="18" t="s">
        <v>21</v>
      </c>
      <c r="K523" s="18" t="s">
        <v>1958</v>
      </c>
      <c r="L523" s="18" t="s">
        <v>1958</v>
      </c>
      <c r="M523" s="3">
        <f t="shared" si="41"/>
        <v>5424.5299999999988</v>
      </c>
      <c r="N523" s="3">
        <f t="shared" si="40"/>
        <v>5423.8799999999992</v>
      </c>
      <c r="O523" s="16">
        <f t="shared" si="42"/>
        <v>0</v>
      </c>
      <c r="P523" s="16">
        <f t="shared" si="43"/>
        <v>0</v>
      </c>
      <c r="Q523" s="16">
        <f t="shared" si="44"/>
        <v>0</v>
      </c>
    </row>
    <row r="524" spans="1:17" x14ac:dyDescent="0.25">
      <c r="A524" s="18" t="s">
        <v>1933</v>
      </c>
      <c r="B524" s="2">
        <v>42926</v>
      </c>
      <c r="C524" s="19" t="s">
        <v>295</v>
      </c>
      <c r="D524" s="19" t="s">
        <v>334</v>
      </c>
      <c r="E524" s="3">
        <v>54.44</v>
      </c>
      <c r="H524" s="18" t="s">
        <v>77</v>
      </c>
      <c r="I524" s="18" t="s">
        <v>78</v>
      </c>
      <c r="J524" s="18" t="s">
        <v>1934</v>
      </c>
      <c r="K524" s="18" t="s">
        <v>1935</v>
      </c>
      <c r="L524" s="18" t="s">
        <v>79</v>
      </c>
      <c r="M524" s="3">
        <f t="shared" si="41"/>
        <v>5423.8799999999992</v>
      </c>
      <c r="N524" s="3">
        <f t="shared" si="40"/>
        <v>5369.44</v>
      </c>
      <c r="O524" s="16">
        <f t="shared" si="42"/>
        <v>0</v>
      </c>
      <c r="P524" s="16">
        <f t="shared" si="43"/>
        <v>0</v>
      </c>
      <c r="Q524" s="16">
        <f t="shared" si="44"/>
        <v>0</v>
      </c>
    </row>
    <row r="525" spans="1:17" x14ac:dyDescent="0.25">
      <c r="A525" s="18" t="s">
        <v>1936</v>
      </c>
      <c r="B525" s="2">
        <v>42926</v>
      </c>
      <c r="C525" s="19" t="s">
        <v>292</v>
      </c>
      <c r="D525" s="19"/>
      <c r="F525" s="3">
        <v>60</v>
      </c>
      <c r="G525" s="20" t="s">
        <v>292</v>
      </c>
      <c r="H525" s="18" t="s">
        <v>1937</v>
      </c>
      <c r="I525" s="18" t="s">
        <v>1938</v>
      </c>
      <c r="J525" s="18" t="s">
        <v>1939</v>
      </c>
      <c r="K525" s="16" t="s">
        <v>1940</v>
      </c>
      <c r="L525" s="18" t="s">
        <v>1941</v>
      </c>
      <c r="M525" s="3">
        <f t="shared" si="41"/>
        <v>5369.44</v>
      </c>
      <c r="N525" s="3">
        <f t="shared" si="40"/>
        <v>5429.44</v>
      </c>
      <c r="O525" s="16">
        <f t="shared" si="42"/>
        <v>0</v>
      </c>
      <c r="P525" s="16">
        <f t="shared" si="43"/>
        <v>0</v>
      </c>
      <c r="Q525" s="16">
        <f t="shared" si="44"/>
        <v>0</v>
      </c>
    </row>
    <row r="526" spans="1:17" x14ac:dyDescent="0.25">
      <c r="A526" s="18" t="s">
        <v>1942</v>
      </c>
      <c r="B526" s="2">
        <v>42926</v>
      </c>
      <c r="C526" s="20" t="s">
        <v>292</v>
      </c>
      <c r="D526" s="19"/>
      <c r="F526" s="3">
        <v>300</v>
      </c>
      <c r="G526" s="20" t="s">
        <v>292</v>
      </c>
      <c r="H526" s="18" t="s">
        <v>1943</v>
      </c>
      <c r="I526" s="18" t="s">
        <v>1944</v>
      </c>
      <c r="J526" s="18" t="s">
        <v>7</v>
      </c>
      <c r="K526" s="18" t="s">
        <v>39</v>
      </c>
      <c r="L526" s="18" t="s">
        <v>1945</v>
      </c>
      <c r="M526" s="3">
        <f t="shared" si="41"/>
        <v>5429.44</v>
      </c>
      <c r="N526" s="3">
        <f t="shared" si="40"/>
        <v>5729.44</v>
      </c>
      <c r="O526" s="16">
        <f t="shared" si="42"/>
        <v>0</v>
      </c>
      <c r="P526" s="16">
        <f t="shared" si="43"/>
        <v>0</v>
      </c>
      <c r="Q526" s="16">
        <f t="shared" si="44"/>
        <v>0</v>
      </c>
    </row>
    <row r="527" spans="1:17" x14ac:dyDescent="0.25">
      <c r="A527" s="18" t="s">
        <v>1946</v>
      </c>
      <c r="B527" s="2">
        <v>42926</v>
      </c>
      <c r="C527" s="19" t="s">
        <v>289</v>
      </c>
      <c r="D527" s="19" t="s">
        <v>308</v>
      </c>
      <c r="E527" s="3">
        <v>1000</v>
      </c>
      <c r="H527" s="18" t="s">
        <v>344</v>
      </c>
      <c r="I527" s="18" t="s">
        <v>15</v>
      </c>
      <c r="J527" s="18" t="s">
        <v>108</v>
      </c>
      <c r="K527" s="18" t="s">
        <v>17</v>
      </c>
      <c r="L527" s="18" t="s">
        <v>93</v>
      </c>
      <c r="M527" s="3">
        <f t="shared" si="41"/>
        <v>5729.44</v>
      </c>
      <c r="N527" s="3">
        <f t="shared" si="40"/>
        <v>4729.4399999999996</v>
      </c>
      <c r="O527" s="16">
        <f t="shared" si="42"/>
        <v>0</v>
      </c>
      <c r="P527" s="16">
        <f t="shared" si="43"/>
        <v>0</v>
      </c>
      <c r="Q527" s="16">
        <f t="shared" si="44"/>
        <v>0</v>
      </c>
    </row>
    <row r="528" spans="1:17" x14ac:dyDescent="0.25">
      <c r="A528" s="18" t="s">
        <v>1947</v>
      </c>
      <c r="B528" s="2">
        <v>42926</v>
      </c>
      <c r="C528" s="19" t="s">
        <v>295</v>
      </c>
      <c r="D528" s="19" t="s">
        <v>300</v>
      </c>
      <c r="E528" s="3">
        <v>1.1200000000000001</v>
      </c>
      <c r="H528" s="18" t="s">
        <v>367</v>
      </c>
      <c r="I528" s="18" t="s">
        <v>20</v>
      </c>
      <c r="J528" s="18" t="s">
        <v>21</v>
      </c>
      <c r="K528" s="18" t="s">
        <v>1948</v>
      </c>
      <c r="L528" s="18" t="s">
        <v>1948</v>
      </c>
      <c r="M528" s="3">
        <f t="shared" si="41"/>
        <v>4729.4399999999996</v>
      </c>
      <c r="N528" s="3">
        <f t="shared" si="40"/>
        <v>4728.32</v>
      </c>
      <c r="O528" s="16">
        <f t="shared" si="42"/>
        <v>0</v>
      </c>
      <c r="P528" s="16">
        <f t="shared" si="43"/>
        <v>0</v>
      </c>
      <c r="Q528" s="16">
        <f t="shared" si="44"/>
        <v>0</v>
      </c>
    </row>
    <row r="529" spans="1:17" x14ac:dyDescent="0.25">
      <c r="A529" s="18" t="s">
        <v>1928</v>
      </c>
      <c r="B529" s="2">
        <v>42927</v>
      </c>
      <c r="C529" s="20" t="s">
        <v>292</v>
      </c>
      <c r="D529" s="19"/>
      <c r="F529" s="3">
        <v>150</v>
      </c>
      <c r="G529" s="20" t="s">
        <v>292</v>
      </c>
      <c r="H529" s="18" t="s">
        <v>1929</v>
      </c>
      <c r="I529" s="18" t="s">
        <v>1930</v>
      </c>
      <c r="J529" s="18" t="s">
        <v>1931</v>
      </c>
      <c r="K529" s="18"/>
      <c r="L529" s="18" t="s">
        <v>1932</v>
      </c>
      <c r="M529" s="3">
        <f t="shared" si="41"/>
        <v>4728.32</v>
      </c>
      <c r="N529" s="3">
        <f t="shared" si="40"/>
        <v>4878.32</v>
      </c>
      <c r="O529" s="16">
        <f t="shared" si="42"/>
        <v>0</v>
      </c>
      <c r="P529" s="16">
        <f t="shared" si="43"/>
        <v>0</v>
      </c>
      <c r="Q529" s="16">
        <f t="shared" si="44"/>
        <v>0</v>
      </c>
    </row>
    <row r="530" spans="1:17" x14ac:dyDescent="0.25">
      <c r="A530" s="18" t="s">
        <v>1906</v>
      </c>
      <c r="B530" s="2">
        <v>42928</v>
      </c>
      <c r="C530" s="19" t="s">
        <v>299</v>
      </c>
      <c r="D530" s="19" t="s">
        <v>305</v>
      </c>
      <c r="E530" s="3">
        <v>690.02</v>
      </c>
      <c r="H530" s="18" t="s">
        <v>56</v>
      </c>
      <c r="I530" s="18" t="s">
        <v>57</v>
      </c>
      <c r="J530" s="18" t="s">
        <v>1907</v>
      </c>
      <c r="K530" s="18" t="s">
        <v>1908</v>
      </c>
      <c r="L530" s="18" t="s">
        <v>1909</v>
      </c>
      <c r="M530" s="3">
        <f t="shared" si="41"/>
        <v>4878.32</v>
      </c>
      <c r="N530" s="3">
        <f t="shared" si="40"/>
        <v>4188.2999999999993</v>
      </c>
      <c r="O530" s="16">
        <f t="shared" si="42"/>
        <v>0</v>
      </c>
      <c r="P530" s="16">
        <f t="shared" si="43"/>
        <v>0</v>
      </c>
      <c r="Q530" s="16">
        <f t="shared" si="44"/>
        <v>0</v>
      </c>
    </row>
    <row r="531" spans="1:17" x14ac:dyDescent="0.25">
      <c r="A531" s="18" t="s">
        <v>1910</v>
      </c>
      <c r="B531" s="2">
        <v>42928</v>
      </c>
      <c r="C531" s="19" t="s">
        <v>292</v>
      </c>
      <c r="D531" s="19" t="s">
        <v>303</v>
      </c>
      <c r="E531" s="3">
        <v>44.4</v>
      </c>
      <c r="H531" s="18" t="s">
        <v>193</v>
      </c>
      <c r="I531" s="18" t="s">
        <v>194</v>
      </c>
      <c r="J531" s="18" t="s">
        <v>1911</v>
      </c>
      <c r="K531" s="18" t="s">
        <v>1912</v>
      </c>
      <c r="L531" s="18" t="s">
        <v>1913</v>
      </c>
      <c r="M531" s="3">
        <f t="shared" si="41"/>
        <v>4188.2999999999993</v>
      </c>
      <c r="N531" s="3">
        <f t="shared" si="40"/>
        <v>4143.8999999999996</v>
      </c>
      <c r="O531" s="16">
        <f t="shared" si="42"/>
        <v>0</v>
      </c>
      <c r="P531" s="16">
        <f t="shared" si="43"/>
        <v>0</v>
      </c>
      <c r="Q531" s="16">
        <f t="shared" si="44"/>
        <v>0</v>
      </c>
    </row>
    <row r="532" spans="1:17" x14ac:dyDescent="0.25">
      <c r="A532" s="18" t="s">
        <v>1914</v>
      </c>
      <c r="B532" s="2">
        <v>42928</v>
      </c>
      <c r="C532" s="19" t="s">
        <v>299</v>
      </c>
      <c r="D532" s="19" t="s">
        <v>303</v>
      </c>
      <c r="E532" s="3">
        <v>159.56</v>
      </c>
      <c r="H532" s="18" t="s">
        <v>208</v>
      </c>
      <c r="I532" s="18" t="s">
        <v>209</v>
      </c>
      <c r="J532" s="18" t="s">
        <v>1915</v>
      </c>
      <c r="K532" s="18" t="s">
        <v>1916</v>
      </c>
      <c r="L532" s="18" t="s">
        <v>1913</v>
      </c>
      <c r="M532" s="3">
        <f t="shared" si="41"/>
        <v>4143.8999999999996</v>
      </c>
      <c r="N532" s="3">
        <f t="shared" si="40"/>
        <v>3984.3399999999997</v>
      </c>
      <c r="O532" s="16">
        <f t="shared" si="42"/>
        <v>0</v>
      </c>
      <c r="P532" s="16">
        <f t="shared" si="43"/>
        <v>0</v>
      </c>
      <c r="Q532" s="16">
        <f t="shared" si="44"/>
        <v>0</v>
      </c>
    </row>
    <row r="533" spans="1:17" x14ac:dyDescent="0.25">
      <c r="A533" s="18" t="s">
        <v>1917</v>
      </c>
      <c r="B533" s="2">
        <v>42928</v>
      </c>
      <c r="C533" s="19" t="s">
        <v>297</v>
      </c>
      <c r="D533" s="19" t="s">
        <v>303</v>
      </c>
      <c r="E533" s="3">
        <v>40.700000000000003</v>
      </c>
      <c r="H533" s="18" t="s">
        <v>168</v>
      </c>
      <c r="I533" s="18" t="s">
        <v>169</v>
      </c>
      <c r="J533" s="18" t="s">
        <v>1918</v>
      </c>
      <c r="K533" s="18" t="s">
        <v>1919</v>
      </c>
      <c r="L533" s="18" t="s">
        <v>1913</v>
      </c>
      <c r="M533" s="3">
        <f t="shared" si="41"/>
        <v>3984.3399999999997</v>
      </c>
      <c r="N533" s="3">
        <f t="shared" si="40"/>
        <v>3943.64</v>
      </c>
      <c r="O533" s="16">
        <f t="shared" si="42"/>
        <v>0</v>
      </c>
      <c r="P533" s="16">
        <f t="shared" si="43"/>
        <v>0</v>
      </c>
      <c r="Q533" s="16">
        <f t="shared" si="44"/>
        <v>0</v>
      </c>
    </row>
    <row r="534" spans="1:17" x14ac:dyDescent="0.25">
      <c r="A534" s="18" t="s">
        <v>1920</v>
      </c>
      <c r="B534" s="2">
        <v>42928</v>
      </c>
      <c r="C534" s="19" t="s">
        <v>292</v>
      </c>
      <c r="D534" s="19" t="s">
        <v>301</v>
      </c>
      <c r="E534" s="3">
        <v>88.5</v>
      </c>
      <c r="H534" s="18" t="s">
        <v>1921</v>
      </c>
      <c r="I534" s="18" t="s">
        <v>1922</v>
      </c>
      <c r="J534" s="18" t="s">
        <v>1923</v>
      </c>
      <c r="K534" s="18" t="s">
        <v>1924</v>
      </c>
      <c r="L534" s="18" t="s">
        <v>1913</v>
      </c>
      <c r="M534" s="20">
        <f t="shared" si="41"/>
        <v>3943.64</v>
      </c>
      <c r="N534" s="3">
        <f t="shared" si="40"/>
        <v>3855.14</v>
      </c>
      <c r="O534" s="16">
        <f t="shared" si="42"/>
        <v>0</v>
      </c>
      <c r="P534" s="16">
        <f t="shared" si="43"/>
        <v>0</v>
      </c>
      <c r="Q534" s="16">
        <f t="shared" si="44"/>
        <v>0</v>
      </c>
    </row>
    <row r="535" spans="1:17" x14ac:dyDescent="0.25">
      <c r="A535" s="18" t="s">
        <v>1925</v>
      </c>
      <c r="B535" s="2">
        <v>42928</v>
      </c>
      <c r="C535" s="19" t="s">
        <v>289</v>
      </c>
      <c r="D535" s="19" t="s">
        <v>308</v>
      </c>
      <c r="E535" s="3">
        <v>20.96</v>
      </c>
      <c r="H535" s="18" t="s">
        <v>344</v>
      </c>
      <c r="I535" s="18" t="s">
        <v>15</v>
      </c>
      <c r="J535" s="18" t="s">
        <v>92</v>
      </c>
      <c r="K535" s="18" t="s">
        <v>17</v>
      </c>
      <c r="L535" s="18" t="s">
        <v>93</v>
      </c>
      <c r="M535" s="3">
        <f t="shared" si="41"/>
        <v>3855.14</v>
      </c>
      <c r="N535" s="3">
        <f t="shared" si="40"/>
        <v>3834.18</v>
      </c>
      <c r="O535" s="16">
        <f t="shared" si="42"/>
        <v>0</v>
      </c>
      <c r="P535" s="16">
        <f t="shared" si="43"/>
        <v>0</v>
      </c>
      <c r="Q535" s="16">
        <f t="shared" si="44"/>
        <v>0</v>
      </c>
    </row>
    <row r="536" spans="1:17" x14ac:dyDescent="0.25">
      <c r="A536" s="18" t="s">
        <v>1926</v>
      </c>
      <c r="B536" s="2">
        <v>42928</v>
      </c>
      <c r="C536" s="19" t="s">
        <v>295</v>
      </c>
      <c r="D536" s="19" t="s">
        <v>300</v>
      </c>
      <c r="E536" s="3">
        <v>2.64</v>
      </c>
      <c r="H536" s="18" t="s">
        <v>367</v>
      </c>
      <c r="I536" s="18" t="s">
        <v>20</v>
      </c>
      <c r="J536" s="18" t="s">
        <v>21</v>
      </c>
      <c r="K536" s="16" t="s">
        <v>1927</v>
      </c>
      <c r="L536" s="18" t="s">
        <v>1927</v>
      </c>
      <c r="M536" s="3">
        <f t="shared" si="41"/>
        <v>3834.18</v>
      </c>
      <c r="N536" s="3">
        <f t="shared" si="40"/>
        <v>3831.54</v>
      </c>
      <c r="O536" s="16">
        <f t="shared" si="42"/>
        <v>0</v>
      </c>
      <c r="P536" s="16">
        <f t="shared" si="43"/>
        <v>0</v>
      </c>
      <c r="Q536" s="16">
        <f t="shared" si="44"/>
        <v>0</v>
      </c>
    </row>
    <row r="537" spans="1:17" x14ac:dyDescent="0.25">
      <c r="A537" s="18" t="s">
        <v>1903</v>
      </c>
      <c r="B537" s="2">
        <v>42929</v>
      </c>
      <c r="C537" s="20" t="s">
        <v>299</v>
      </c>
      <c r="D537" s="19"/>
      <c r="F537" s="3">
        <v>80</v>
      </c>
      <c r="G537" s="20" t="s">
        <v>299</v>
      </c>
      <c r="H537" s="18" t="s">
        <v>1692</v>
      </c>
      <c r="I537" s="18" t="s">
        <v>1693</v>
      </c>
      <c r="J537" s="18" t="s">
        <v>7</v>
      </c>
      <c r="K537" s="18" t="s">
        <v>1694</v>
      </c>
      <c r="L537" s="18" t="s">
        <v>1695</v>
      </c>
      <c r="M537" s="3">
        <f t="shared" si="41"/>
        <v>3831.54</v>
      </c>
      <c r="N537" s="3">
        <f t="shared" si="40"/>
        <v>3911.54</v>
      </c>
      <c r="O537" s="16">
        <f t="shared" si="42"/>
        <v>0</v>
      </c>
      <c r="P537" s="16">
        <f t="shared" si="43"/>
        <v>0</v>
      </c>
      <c r="Q537" s="16">
        <f t="shared" si="44"/>
        <v>0</v>
      </c>
    </row>
    <row r="538" spans="1:17" x14ac:dyDescent="0.25">
      <c r="A538" s="18" t="s">
        <v>1904</v>
      </c>
      <c r="B538" s="2">
        <v>42929</v>
      </c>
      <c r="C538" s="19" t="s">
        <v>295</v>
      </c>
      <c r="D538" s="19" t="s">
        <v>300</v>
      </c>
      <c r="E538" s="3">
        <v>0.12</v>
      </c>
      <c r="H538" s="18" t="s">
        <v>367</v>
      </c>
      <c r="I538" s="18" t="s">
        <v>20</v>
      </c>
      <c r="J538" s="18" t="s">
        <v>21</v>
      </c>
      <c r="K538" s="18" t="s">
        <v>1905</v>
      </c>
      <c r="L538" s="18" t="s">
        <v>1905</v>
      </c>
      <c r="M538" s="3">
        <f t="shared" si="41"/>
        <v>3911.54</v>
      </c>
      <c r="N538" s="3">
        <f t="shared" si="40"/>
        <v>3911.42</v>
      </c>
      <c r="O538" s="16">
        <f t="shared" si="42"/>
        <v>0</v>
      </c>
      <c r="P538" s="16">
        <f t="shared" si="43"/>
        <v>0</v>
      </c>
      <c r="Q538" s="16">
        <f t="shared" si="44"/>
        <v>0</v>
      </c>
    </row>
    <row r="539" spans="1:17" x14ac:dyDescent="0.25">
      <c r="A539" s="18" t="s">
        <v>1891</v>
      </c>
      <c r="B539" s="2">
        <v>42930</v>
      </c>
      <c r="C539" s="19" t="s">
        <v>299</v>
      </c>
      <c r="D539" s="19" t="s">
        <v>301</v>
      </c>
      <c r="E539" s="3">
        <v>20</v>
      </c>
      <c r="H539" s="18" t="s">
        <v>175</v>
      </c>
      <c r="I539" s="18" t="s">
        <v>1892</v>
      </c>
      <c r="J539" s="18" t="s">
        <v>1893</v>
      </c>
      <c r="K539" s="18" t="s">
        <v>1894</v>
      </c>
      <c r="L539" s="18" t="s">
        <v>1895</v>
      </c>
      <c r="M539" s="3">
        <f t="shared" si="41"/>
        <v>3911.42</v>
      </c>
      <c r="N539" s="3">
        <f t="shared" si="40"/>
        <v>3891.42</v>
      </c>
      <c r="O539" s="16">
        <f t="shared" si="42"/>
        <v>0</v>
      </c>
      <c r="P539" s="16">
        <f t="shared" si="43"/>
        <v>0</v>
      </c>
      <c r="Q539" s="16">
        <f t="shared" si="44"/>
        <v>0</v>
      </c>
    </row>
    <row r="540" spans="1:17" x14ac:dyDescent="0.25">
      <c r="A540" s="18" t="s">
        <v>1896</v>
      </c>
      <c r="B540" s="2">
        <v>42930</v>
      </c>
      <c r="C540" s="19" t="s">
        <v>299</v>
      </c>
      <c r="D540" s="19" t="s">
        <v>301</v>
      </c>
      <c r="E540" s="3">
        <v>468.17</v>
      </c>
      <c r="H540" s="18" t="s">
        <v>32</v>
      </c>
      <c r="I540" s="18" t="s">
        <v>33</v>
      </c>
      <c r="J540" s="18" t="s">
        <v>1897</v>
      </c>
      <c r="K540" s="16" t="s">
        <v>1898</v>
      </c>
      <c r="L540" s="18" t="s">
        <v>1895</v>
      </c>
      <c r="M540" s="3">
        <f t="shared" si="41"/>
        <v>3891.42</v>
      </c>
      <c r="N540" s="3">
        <f t="shared" si="40"/>
        <v>3423.25</v>
      </c>
      <c r="O540" s="16">
        <f t="shared" si="42"/>
        <v>0</v>
      </c>
      <c r="P540" s="16">
        <f t="shared" si="43"/>
        <v>0</v>
      </c>
      <c r="Q540" s="16">
        <f t="shared" si="44"/>
        <v>0</v>
      </c>
    </row>
    <row r="541" spans="1:17" x14ac:dyDescent="0.25">
      <c r="A541" s="18" t="s">
        <v>1899</v>
      </c>
      <c r="B541" s="2">
        <v>42930</v>
      </c>
      <c r="C541" s="20" t="s">
        <v>299</v>
      </c>
      <c r="D541" s="19"/>
      <c r="F541" s="3">
        <v>37</v>
      </c>
      <c r="G541" s="20" t="s">
        <v>299</v>
      </c>
      <c r="H541" s="18" t="s">
        <v>46</v>
      </c>
      <c r="I541" s="18" t="s">
        <v>47</v>
      </c>
      <c r="J541" s="18" t="s">
        <v>7</v>
      </c>
      <c r="K541" s="18" t="s">
        <v>39</v>
      </c>
      <c r="L541" s="18" t="s">
        <v>1900</v>
      </c>
      <c r="M541" s="3">
        <f t="shared" si="41"/>
        <v>3423.25</v>
      </c>
      <c r="N541" s="3">
        <f t="shared" si="40"/>
        <v>3460.25</v>
      </c>
      <c r="O541" s="16">
        <f t="shared" si="42"/>
        <v>0</v>
      </c>
      <c r="P541" s="16">
        <f t="shared" si="43"/>
        <v>0</v>
      </c>
      <c r="Q541" s="16">
        <f t="shared" si="44"/>
        <v>0</v>
      </c>
    </row>
    <row r="542" spans="1:17" x14ac:dyDescent="0.25">
      <c r="A542" s="18" t="s">
        <v>1901</v>
      </c>
      <c r="B542" s="2">
        <v>42930</v>
      </c>
      <c r="C542" s="19" t="s">
        <v>295</v>
      </c>
      <c r="D542" s="19" t="s">
        <v>300</v>
      </c>
      <c r="E542" s="3">
        <v>1.53</v>
      </c>
      <c r="H542" s="18" t="s">
        <v>367</v>
      </c>
      <c r="I542" s="18" t="s">
        <v>20</v>
      </c>
      <c r="J542" s="18" t="s">
        <v>21</v>
      </c>
      <c r="K542" s="16" t="s">
        <v>1902</v>
      </c>
      <c r="L542" s="18" t="s">
        <v>1902</v>
      </c>
      <c r="M542" s="3">
        <f t="shared" si="41"/>
        <v>3460.25</v>
      </c>
      <c r="N542" s="3">
        <f t="shared" si="40"/>
        <v>3458.72</v>
      </c>
      <c r="O542" s="16">
        <f t="shared" si="42"/>
        <v>0</v>
      </c>
      <c r="P542" s="16">
        <f t="shared" si="43"/>
        <v>0</v>
      </c>
      <c r="Q542" s="16">
        <f t="shared" si="44"/>
        <v>0</v>
      </c>
    </row>
    <row r="543" spans="1:17" x14ac:dyDescent="0.25">
      <c r="A543" s="18" t="s">
        <v>1874</v>
      </c>
      <c r="B543" s="2">
        <v>42933</v>
      </c>
      <c r="C543" s="20" t="s">
        <v>299</v>
      </c>
      <c r="D543" s="19"/>
      <c r="F543" s="3">
        <v>75</v>
      </c>
      <c r="G543" s="20" t="s">
        <v>299</v>
      </c>
      <c r="H543" s="18" t="s">
        <v>1875</v>
      </c>
      <c r="I543" s="18" t="s">
        <v>1876</v>
      </c>
      <c r="J543" s="18" t="s">
        <v>1877</v>
      </c>
      <c r="K543" s="18"/>
      <c r="L543" s="18" t="s">
        <v>1878</v>
      </c>
      <c r="M543" s="3">
        <f t="shared" si="41"/>
        <v>3458.72</v>
      </c>
      <c r="N543" s="3">
        <f t="shared" si="40"/>
        <v>3533.72</v>
      </c>
      <c r="O543" s="16">
        <f t="shared" si="42"/>
        <v>0</v>
      </c>
      <c r="P543" s="16">
        <f t="shared" si="43"/>
        <v>0</v>
      </c>
      <c r="Q543" s="16">
        <f t="shared" si="44"/>
        <v>0</v>
      </c>
    </row>
    <row r="544" spans="1:17" x14ac:dyDescent="0.25">
      <c r="A544" s="18" t="s">
        <v>1879</v>
      </c>
      <c r="B544" s="2">
        <v>42933</v>
      </c>
      <c r="C544" s="20" t="s">
        <v>299</v>
      </c>
      <c r="D544" s="19"/>
      <c r="F544" s="3">
        <v>27</v>
      </c>
      <c r="G544" s="20" t="s">
        <v>299</v>
      </c>
      <c r="H544" s="18" t="s">
        <v>1880</v>
      </c>
      <c r="I544" s="18" t="s">
        <v>1881</v>
      </c>
      <c r="J544" s="18" t="s">
        <v>1882</v>
      </c>
      <c r="K544" s="18"/>
      <c r="L544" s="18" t="s">
        <v>1883</v>
      </c>
      <c r="M544" s="3">
        <f t="shared" si="41"/>
        <v>3533.72</v>
      </c>
      <c r="N544" s="3">
        <f t="shared" si="40"/>
        <v>3560.72</v>
      </c>
      <c r="O544" s="16">
        <f t="shared" si="42"/>
        <v>0</v>
      </c>
      <c r="P544" s="16">
        <f t="shared" si="43"/>
        <v>0</v>
      </c>
      <c r="Q544" s="16">
        <f t="shared" si="44"/>
        <v>0</v>
      </c>
    </row>
    <row r="545" spans="1:17" x14ac:dyDescent="0.25">
      <c r="A545" s="18" t="s">
        <v>1884</v>
      </c>
      <c r="B545" s="2">
        <v>42933</v>
      </c>
      <c r="C545" s="20" t="s">
        <v>299</v>
      </c>
      <c r="D545" s="19"/>
      <c r="F545" s="3">
        <v>60</v>
      </c>
      <c r="G545" s="20" t="s">
        <v>299</v>
      </c>
      <c r="H545" s="18" t="s">
        <v>48</v>
      </c>
      <c r="I545" s="18" t="s">
        <v>49</v>
      </c>
      <c r="J545" s="18" t="s">
        <v>7</v>
      </c>
      <c r="K545" s="18" t="s">
        <v>50</v>
      </c>
      <c r="L545" s="18" t="s">
        <v>1885</v>
      </c>
      <c r="M545" s="3">
        <f t="shared" si="41"/>
        <v>3560.72</v>
      </c>
      <c r="N545" s="3">
        <f t="shared" si="40"/>
        <v>3620.72</v>
      </c>
      <c r="O545" s="16">
        <f t="shared" si="42"/>
        <v>0</v>
      </c>
      <c r="P545" s="16">
        <f t="shared" si="43"/>
        <v>0</v>
      </c>
      <c r="Q545" s="16">
        <f t="shared" si="44"/>
        <v>0</v>
      </c>
    </row>
    <row r="546" spans="1:17" x14ac:dyDescent="0.25">
      <c r="A546" s="18" t="s">
        <v>1886</v>
      </c>
      <c r="B546" s="2">
        <v>42933</v>
      </c>
      <c r="C546" s="20" t="s">
        <v>299</v>
      </c>
      <c r="D546" s="19"/>
      <c r="F546" s="3">
        <v>50</v>
      </c>
      <c r="G546" s="20" t="s">
        <v>299</v>
      </c>
      <c r="H546" s="18" t="s">
        <v>43</v>
      </c>
      <c r="I546" s="18" t="s">
        <v>44</v>
      </c>
      <c r="J546" s="18" t="s">
        <v>1887</v>
      </c>
      <c r="K546" s="16" t="s">
        <v>45</v>
      </c>
      <c r="L546" s="18" t="s">
        <v>1888</v>
      </c>
      <c r="M546" s="3">
        <f t="shared" si="41"/>
        <v>3620.72</v>
      </c>
      <c r="N546" s="3">
        <f t="shared" si="40"/>
        <v>3670.72</v>
      </c>
      <c r="O546" s="16">
        <f t="shared" si="42"/>
        <v>0</v>
      </c>
      <c r="P546" s="16">
        <f t="shared" si="43"/>
        <v>0</v>
      </c>
      <c r="Q546" s="16">
        <f t="shared" si="44"/>
        <v>0</v>
      </c>
    </row>
    <row r="547" spans="1:17" x14ac:dyDescent="0.25">
      <c r="A547" s="18" t="s">
        <v>1889</v>
      </c>
      <c r="B547" s="2">
        <v>42933</v>
      </c>
      <c r="C547" s="19" t="s">
        <v>295</v>
      </c>
      <c r="D547" s="19" t="s">
        <v>300</v>
      </c>
      <c r="E547" s="3">
        <v>0.12</v>
      </c>
      <c r="H547" s="18" t="s">
        <v>367</v>
      </c>
      <c r="I547" s="18" t="s">
        <v>20</v>
      </c>
      <c r="J547" s="18" t="s">
        <v>21</v>
      </c>
      <c r="K547" s="18" t="s">
        <v>1890</v>
      </c>
      <c r="L547" s="18" t="s">
        <v>1890</v>
      </c>
      <c r="M547" s="3">
        <f t="shared" si="41"/>
        <v>3670.72</v>
      </c>
      <c r="N547" s="3">
        <f t="shared" si="40"/>
        <v>3670.6</v>
      </c>
      <c r="O547" s="16">
        <f t="shared" si="42"/>
        <v>0</v>
      </c>
      <c r="P547" s="16">
        <f t="shared" si="43"/>
        <v>0</v>
      </c>
      <c r="Q547" s="16">
        <f t="shared" si="44"/>
        <v>0</v>
      </c>
    </row>
    <row r="548" spans="1:17" x14ac:dyDescent="0.25">
      <c r="A548" s="18" t="s">
        <v>1852</v>
      </c>
      <c r="B548" s="2">
        <v>42934</v>
      </c>
      <c r="C548" s="20" t="s">
        <v>292</v>
      </c>
      <c r="D548" s="19"/>
      <c r="F548" s="3">
        <v>150</v>
      </c>
      <c r="G548" s="20" t="s">
        <v>292</v>
      </c>
      <c r="H548" s="18" t="s">
        <v>1086</v>
      </c>
      <c r="I548" s="18" t="s">
        <v>1087</v>
      </c>
      <c r="J548" s="18" t="s">
        <v>1853</v>
      </c>
      <c r="K548" s="18"/>
      <c r="L548" s="18" t="s">
        <v>1854</v>
      </c>
      <c r="M548" s="3">
        <f t="shared" si="41"/>
        <v>3670.6</v>
      </c>
      <c r="N548" s="3">
        <f t="shared" si="40"/>
        <v>3820.6</v>
      </c>
      <c r="O548" s="16">
        <f t="shared" si="42"/>
        <v>0</v>
      </c>
      <c r="P548" s="16">
        <f t="shared" si="43"/>
        <v>0</v>
      </c>
      <c r="Q548" s="16">
        <f t="shared" si="44"/>
        <v>0</v>
      </c>
    </row>
    <row r="549" spans="1:17" x14ac:dyDescent="0.25">
      <c r="A549" s="18" t="s">
        <v>1855</v>
      </c>
      <c r="B549" s="2">
        <v>42934</v>
      </c>
      <c r="C549" s="19" t="s">
        <v>292</v>
      </c>
      <c r="D549" s="19" t="s">
        <v>301</v>
      </c>
      <c r="E549" s="3">
        <v>50.33</v>
      </c>
      <c r="H549" s="18" t="s">
        <v>1856</v>
      </c>
      <c r="I549" s="18" t="s">
        <v>1857</v>
      </c>
      <c r="J549" s="18" t="s">
        <v>1858</v>
      </c>
      <c r="K549" s="18"/>
      <c r="L549" s="18" t="s">
        <v>1859</v>
      </c>
      <c r="M549" s="3">
        <f t="shared" si="41"/>
        <v>3820.6</v>
      </c>
      <c r="N549" s="3">
        <f t="shared" si="40"/>
        <v>3770.27</v>
      </c>
      <c r="O549" s="16">
        <f t="shared" si="42"/>
        <v>0</v>
      </c>
      <c r="P549" s="16">
        <f t="shared" si="43"/>
        <v>0</v>
      </c>
      <c r="Q549" s="16">
        <f t="shared" si="44"/>
        <v>0</v>
      </c>
    </row>
    <row r="550" spans="1:17" x14ac:dyDescent="0.25">
      <c r="A550" s="18" t="s">
        <v>1860</v>
      </c>
      <c r="B550" s="2">
        <v>42934</v>
      </c>
      <c r="C550" s="19" t="s">
        <v>292</v>
      </c>
      <c r="D550" s="19" t="s">
        <v>303</v>
      </c>
      <c r="E550" s="3">
        <v>22.2</v>
      </c>
      <c r="H550" s="18" t="s">
        <v>1856</v>
      </c>
      <c r="I550" s="18" t="s">
        <v>1857</v>
      </c>
      <c r="J550" s="18" t="s">
        <v>1861</v>
      </c>
      <c r="K550" s="18"/>
      <c r="L550" s="18" t="s">
        <v>1859</v>
      </c>
      <c r="M550" s="3">
        <f t="shared" si="41"/>
        <v>3770.27</v>
      </c>
      <c r="N550" s="3">
        <f t="shared" si="40"/>
        <v>3748.07</v>
      </c>
      <c r="O550" s="16">
        <f t="shared" si="42"/>
        <v>0</v>
      </c>
      <c r="P550" s="16">
        <f t="shared" si="43"/>
        <v>0</v>
      </c>
      <c r="Q550" s="16">
        <f t="shared" si="44"/>
        <v>0</v>
      </c>
    </row>
    <row r="551" spans="1:17" x14ac:dyDescent="0.25">
      <c r="A551" s="18" t="s">
        <v>1862</v>
      </c>
      <c r="B551" s="2">
        <v>42934</v>
      </c>
      <c r="C551" s="20" t="s">
        <v>299</v>
      </c>
      <c r="D551" s="19"/>
      <c r="F551" s="3">
        <v>20</v>
      </c>
      <c r="G551" s="20" t="s">
        <v>299</v>
      </c>
      <c r="H551" s="18" t="s">
        <v>140</v>
      </c>
      <c r="I551" s="18" t="s">
        <v>141</v>
      </c>
      <c r="J551" s="18" t="s">
        <v>7</v>
      </c>
      <c r="K551" s="18" t="s">
        <v>39</v>
      </c>
      <c r="L551" s="18" t="s">
        <v>1863</v>
      </c>
      <c r="M551" s="3">
        <f t="shared" si="41"/>
        <v>3748.07</v>
      </c>
      <c r="N551" s="3">
        <f t="shared" si="40"/>
        <v>3768.07</v>
      </c>
      <c r="O551" s="16">
        <f t="shared" si="42"/>
        <v>0</v>
      </c>
      <c r="P551" s="16">
        <f t="shared" si="43"/>
        <v>0</v>
      </c>
      <c r="Q551" s="16">
        <f t="shared" si="44"/>
        <v>0</v>
      </c>
    </row>
    <row r="552" spans="1:17" x14ac:dyDescent="0.25">
      <c r="A552" s="18" t="s">
        <v>1864</v>
      </c>
      <c r="B552" s="2">
        <v>42934</v>
      </c>
      <c r="C552" s="20" t="s">
        <v>299</v>
      </c>
      <c r="D552" s="19"/>
      <c r="F552" s="3">
        <v>45</v>
      </c>
      <c r="G552" s="20" t="s">
        <v>299</v>
      </c>
      <c r="H552" s="18" t="s">
        <v>151</v>
      </c>
      <c r="I552" s="18" t="s">
        <v>152</v>
      </c>
      <c r="J552" s="18" t="s">
        <v>7</v>
      </c>
      <c r="K552" s="18" t="s">
        <v>50</v>
      </c>
      <c r="L552" s="18" t="s">
        <v>1865</v>
      </c>
      <c r="M552" s="3">
        <f t="shared" si="41"/>
        <v>3768.07</v>
      </c>
      <c r="N552" s="3">
        <f t="shared" si="40"/>
        <v>3813.07</v>
      </c>
      <c r="O552" s="16">
        <f t="shared" si="42"/>
        <v>0</v>
      </c>
      <c r="P552" s="16">
        <f t="shared" si="43"/>
        <v>0</v>
      </c>
      <c r="Q552" s="16">
        <f t="shared" si="44"/>
        <v>0</v>
      </c>
    </row>
    <row r="553" spans="1:17" x14ac:dyDescent="0.25">
      <c r="A553" s="18" t="s">
        <v>1866</v>
      </c>
      <c r="B553" s="2">
        <v>42934</v>
      </c>
      <c r="C553" s="20" t="s">
        <v>292</v>
      </c>
      <c r="D553" s="19"/>
      <c r="F553" s="3">
        <v>300</v>
      </c>
      <c r="G553" s="20" t="s">
        <v>292</v>
      </c>
      <c r="H553" s="18" t="s">
        <v>218</v>
      </c>
      <c r="I553" s="18" t="s">
        <v>219</v>
      </c>
      <c r="J553" s="18" t="s">
        <v>7</v>
      </c>
      <c r="K553" s="18" t="s">
        <v>39</v>
      </c>
      <c r="L553" s="18" t="s">
        <v>1867</v>
      </c>
      <c r="M553" s="3">
        <f t="shared" si="41"/>
        <v>3813.07</v>
      </c>
      <c r="N553" s="3">
        <f t="shared" si="40"/>
        <v>4113.07</v>
      </c>
      <c r="O553" s="16">
        <f t="shared" si="42"/>
        <v>0</v>
      </c>
      <c r="P553" s="16">
        <f t="shared" si="43"/>
        <v>0</v>
      </c>
      <c r="Q553" s="16">
        <f t="shared" si="44"/>
        <v>0</v>
      </c>
    </row>
    <row r="554" spans="1:17" x14ac:dyDescent="0.25">
      <c r="A554" s="18" t="s">
        <v>1868</v>
      </c>
      <c r="B554" s="2">
        <v>42934</v>
      </c>
      <c r="C554" s="20" t="s">
        <v>292</v>
      </c>
      <c r="D554" s="19"/>
      <c r="F554" s="3">
        <v>150</v>
      </c>
      <c r="G554" s="20" t="s">
        <v>292</v>
      </c>
      <c r="H554" s="18" t="s">
        <v>367</v>
      </c>
      <c r="I554" s="18" t="s">
        <v>1869</v>
      </c>
      <c r="J554" s="18" t="s">
        <v>1870</v>
      </c>
      <c r="K554" s="18" t="s">
        <v>1871</v>
      </c>
      <c r="L554" s="18"/>
      <c r="M554" s="3">
        <f t="shared" si="41"/>
        <v>4113.07</v>
      </c>
      <c r="N554" s="3">
        <f t="shared" si="40"/>
        <v>4263.07</v>
      </c>
      <c r="O554" s="16">
        <f t="shared" si="42"/>
        <v>0</v>
      </c>
      <c r="P554" s="16">
        <f t="shared" si="43"/>
        <v>0</v>
      </c>
      <c r="Q554" s="16">
        <f t="shared" si="44"/>
        <v>0</v>
      </c>
    </row>
    <row r="555" spans="1:17" x14ac:dyDescent="0.25">
      <c r="A555" s="18" t="s">
        <v>1872</v>
      </c>
      <c r="B555" s="2">
        <v>42934</v>
      </c>
      <c r="C555" s="19" t="s">
        <v>295</v>
      </c>
      <c r="D555" s="19" t="s">
        <v>300</v>
      </c>
      <c r="E555" s="3">
        <v>1.18</v>
      </c>
      <c r="H555" s="18" t="s">
        <v>367</v>
      </c>
      <c r="I555" s="18" t="s">
        <v>20</v>
      </c>
      <c r="J555" s="18" t="s">
        <v>21</v>
      </c>
      <c r="K555" s="18" t="s">
        <v>1873</v>
      </c>
      <c r="L555" s="18" t="s">
        <v>1873</v>
      </c>
      <c r="M555" s="3">
        <f t="shared" si="41"/>
        <v>4263.07</v>
      </c>
      <c r="N555" s="3">
        <f t="shared" si="40"/>
        <v>4261.8899999999994</v>
      </c>
      <c r="O555" s="16">
        <f t="shared" si="42"/>
        <v>0</v>
      </c>
      <c r="P555" s="16">
        <f t="shared" si="43"/>
        <v>0</v>
      </c>
      <c r="Q555" s="16">
        <f t="shared" si="44"/>
        <v>0</v>
      </c>
    </row>
    <row r="556" spans="1:17" x14ac:dyDescent="0.25">
      <c r="A556" s="18" t="s">
        <v>1846</v>
      </c>
      <c r="B556" s="2">
        <v>42935</v>
      </c>
      <c r="C556" s="20" t="s">
        <v>299</v>
      </c>
      <c r="D556" s="19"/>
      <c r="F556" s="3">
        <v>20</v>
      </c>
      <c r="G556" s="20" t="s">
        <v>299</v>
      </c>
      <c r="H556" s="18" t="s">
        <v>1445</v>
      </c>
      <c r="I556" s="18" t="s">
        <v>1446</v>
      </c>
      <c r="J556" s="18" t="s">
        <v>1847</v>
      </c>
      <c r="K556" s="18"/>
      <c r="L556" s="18" t="s">
        <v>1848</v>
      </c>
      <c r="M556" s="3">
        <f t="shared" si="41"/>
        <v>4261.8899999999994</v>
      </c>
      <c r="N556" s="3">
        <f t="shared" si="40"/>
        <v>4281.8899999999994</v>
      </c>
      <c r="O556" s="16">
        <f t="shared" si="42"/>
        <v>0</v>
      </c>
      <c r="P556" s="16">
        <f t="shared" si="43"/>
        <v>0</v>
      </c>
      <c r="Q556" s="16">
        <f t="shared" si="44"/>
        <v>0</v>
      </c>
    </row>
    <row r="557" spans="1:17" s="16" customFormat="1" x14ac:dyDescent="0.25">
      <c r="A557" s="18" t="s">
        <v>1849</v>
      </c>
      <c r="B557" s="19">
        <v>42935</v>
      </c>
      <c r="C557" s="20" t="s">
        <v>299</v>
      </c>
      <c r="D557" s="19"/>
      <c r="E557" s="20"/>
      <c r="F557" s="20">
        <v>68</v>
      </c>
      <c r="G557" s="20" t="s">
        <v>299</v>
      </c>
      <c r="H557" s="18" t="s">
        <v>51</v>
      </c>
      <c r="I557" s="18" t="s">
        <v>52</v>
      </c>
      <c r="J557" s="18" t="s">
        <v>1850</v>
      </c>
      <c r="K557" s="18"/>
      <c r="L557" s="18" t="s">
        <v>1851</v>
      </c>
      <c r="M557" s="20">
        <f t="shared" si="41"/>
        <v>4281.8899999999994</v>
      </c>
      <c r="N557" s="20">
        <f t="shared" si="40"/>
        <v>4349.8899999999994</v>
      </c>
      <c r="O557" s="16">
        <f t="shared" si="42"/>
        <v>0</v>
      </c>
      <c r="P557" s="16">
        <f t="shared" si="43"/>
        <v>0</v>
      </c>
      <c r="Q557" s="16">
        <f t="shared" si="44"/>
        <v>0</v>
      </c>
    </row>
    <row r="558" spans="1:17" x14ac:dyDescent="0.25">
      <c r="A558" s="18" t="s">
        <v>1834</v>
      </c>
      <c r="B558" s="2">
        <v>42935</v>
      </c>
      <c r="C558" s="19" t="s">
        <v>292</v>
      </c>
      <c r="D558" s="19" t="s">
        <v>306</v>
      </c>
      <c r="E558" s="3">
        <v>119.99</v>
      </c>
      <c r="H558" s="18" t="s">
        <v>252</v>
      </c>
      <c r="I558" s="18" t="s">
        <v>253</v>
      </c>
      <c r="J558" s="18" t="s">
        <v>1835</v>
      </c>
      <c r="K558" s="18" t="s">
        <v>1836</v>
      </c>
      <c r="L558" s="18" t="s">
        <v>1837</v>
      </c>
      <c r="M558" s="20">
        <f t="shared" si="41"/>
        <v>4349.8899999999994</v>
      </c>
      <c r="N558" s="3">
        <f t="shared" si="40"/>
        <v>4229.8999999999996</v>
      </c>
      <c r="O558" s="16">
        <f t="shared" si="42"/>
        <v>0</v>
      </c>
      <c r="P558" s="16">
        <f t="shared" si="43"/>
        <v>0</v>
      </c>
      <c r="Q558" s="16">
        <f t="shared" si="44"/>
        <v>0</v>
      </c>
    </row>
    <row r="559" spans="1:17" x14ac:dyDescent="0.25">
      <c r="A559" s="18" t="s">
        <v>1838</v>
      </c>
      <c r="B559" s="2">
        <v>42935</v>
      </c>
      <c r="C559" s="19" t="s">
        <v>292</v>
      </c>
      <c r="D559" s="19" t="s">
        <v>306</v>
      </c>
      <c r="E559" s="3">
        <v>119.99</v>
      </c>
      <c r="H559" s="18" t="s">
        <v>216</v>
      </c>
      <c r="I559" s="18" t="s">
        <v>217</v>
      </c>
      <c r="J559" s="18" t="s">
        <v>1835</v>
      </c>
      <c r="K559" s="18" t="s">
        <v>1839</v>
      </c>
      <c r="L559" s="18" t="s">
        <v>1837</v>
      </c>
      <c r="M559" s="3">
        <f t="shared" si="41"/>
        <v>4229.8999999999996</v>
      </c>
      <c r="N559" s="3">
        <f t="shared" si="40"/>
        <v>4109.91</v>
      </c>
      <c r="O559" s="16">
        <f t="shared" si="42"/>
        <v>0</v>
      </c>
      <c r="P559" s="16">
        <f t="shared" si="43"/>
        <v>0</v>
      </c>
      <c r="Q559" s="16">
        <f t="shared" si="44"/>
        <v>0</v>
      </c>
    </row>
    <row r="560" spans="1:17" x14ac:dyDescent="0.25">
      <c r="A560" s="18" t="s">
        <v>1840</v>
      </c>
      <c r="B560" s="2">
        <v>42935</v>
      </c>
      <c r="C560" s="19" t="s">
        <v>292</v>
      </c>
      <c r="D560" s="19" t="s">
        <v>301</v>
      </c>
      <c r="E560" s="3">
        <v>35.28</v>
      </c>
      <c r="H560" s="18" t="s">
        <v>30</v>
      </c>
      <c r="I560" s="18" t="s">
        <v>31</v>
      </c>
      <c r="J560" s="18" t="s">
        <v>1841</v>
      </c>
      <c r="K560" s="18" t="s">
        <v>1842</v>
      </c>
      <c r="L560" s="18" t="s">
        <v>1843</v>
      </c>
      <c r="M560" s="3">
        <f t="shared" si="41"/>
        <v>4109.91</v>
      </c>
      <c r="N560" s="3">
        <f t="shared" si="40"/>
        <v>4074.6299999999997</v>
      </c>
      <c r="O560" s="16">
        <f t="shared" si="42"/>
        <v>0</v>
      </c>
      <c r="P560" s="16">
        <f t="shared" si="43"/>
        <v>0</v>
      </c>
      <c r="Q560" s="16">
        <f t="shared" si="44"/>
        <v>0</v>
      </c>
    </row>
    <row r="561" spans="1:17" x14ac:dyDescent="0.25">
      <c r="A561" s="18" t="s">
        <v>1844</v>
      </c>
      <c r="B561" s="2">
        <v>42935</v>
      </c>
      <c r="C561" s="19" t="s">
        <v>295</v>
      </c>
      <c r="D561" s="19" t="s">
        <v>300</v>
      </c>
      <c r="E561" s="3">
        <v>2.41</v>
      </c>
      <c r="H561" s="18" t="s">
        <v>367</v>
      </c>
      <c r="I561" s="18" t="s">
        <v>20</v>
      </c>
      <c r="J561" s="18" t="s">
        <v>21</v>
      </c>
      <c r="K561" s="18" t="s">
        <v>1845</v>
      </c>
      <c r="L561" s="16" t="s">
        <v>1845</v>
      </c>
      <c r="M561" s="3">
        <f t="shared" si="41"/>
        <v>4074.6299999999997</v>
      </c>
      <c r="N561" s="3">
        <f t="shared" si="40"/>
        <v>4072.22</v>
      </c>
      <c r="O561" s="16">
        <f t="shared" si="42"/>
        <v>0</v>
      </c>
      <c r="P561" s="16">
        <f t="shared" si="43"/>
        <v>0</v>
      </c>
      <c r="Q561" s="16">
        <f t="shared" si="44"/>
        <v>0</v>
      </c>
    </row>
    <row r="562" spans="1:17" x14ac:dyDescent="0.25">
      <c r="A562" s="18" t="s">
        <v>1826</v>
      </c>
      <c r="B562" s="2">
        <v>42936</v>
      </c>
      <c r="C562" s="20" t="s">
        <v>299</v>
      </c>
      <c r="D562" s="19"/>
      <c r="F562" s="3">
        <v>45</v>
      </c>
      <c r="G562" s="20" t="s">
        <v>299</v>
      </c>
      <c r="H562" s="18" t="s">
        <v>133</v>
      </c>
      <c r="I562" s="18" t="s">
        <v>134</v>
      </c>
      <c r="J562" s="18" t="s">
        <v>1827</v>
      </c>
      <c r="K562" s="18"/>
      <c r="L562" s="18" t="s">
        <v>1828</v>
      </c>
      <c r="M562" s="3">
        <f t="shared" si="41"/>
        <v>4072.22</v>
      </c>
      <c r="N562" s="3">
        <f t="shared" si="40"/>
        <v>4117.2199999999993</v>
      </c>
      <c r="O562" s="16">
        <f t="shared" si="42"/>
        <v>0</v>
      </c>
      <c r="P562" s="16">
        <f t="shared" si="43"/>
        <v>0</v>
      </c>
      <c r="Q562" s="16">
        <f t="shared" si="44"/>
        <v>0</v>
      </c>
    </row>
    <row r="563" spans="1:17" x14ac:dyDescent="0.25">
      <c r="A563" s="18" t="s">
        <v>1829</v>
      </c>
      <c r="B563" s="2">
        <v>42936</v>
      </c>
      <c r="C563" s="20" t="s">
        <v>292</v>
      </c>
      <c r="D563" s="19"/>
      <c r="F563" s="3">
        <v>150</v>
      </c>
      <c r="G563" s="20" t="s">
        <v>292</v>
      </c>
      <c r="H563" s="18" t="s">
        <v>1830</v>
      </c>
      <c r="I563" s="18" t="s">
        <v>1831</v>
      </c>
      <c r="J563" s="18" t="s">
        <v>1832</v>
      </c>
      <c r="K563" s="18"/>
      <c r="L563" s="18" t="s">
        <v>1833</v>
      </c>
      <c r="M563" s="3">
        <f t="shared" si="41"/>
        <v>4117.2199999999993</v>
      </c>
      <c r="N563" s="3">
        <f t="shared" si="40"/>
        <v>4267.2199999999993</v>
      </c>
      <c r="O563" s="16">
        <f t="shared" si="42"/>
        <v>0</v>
      </c>
      <c r="P563" s="16">
        <f t="shared" si="43"/>
        <v>0</v>
      </c>
      <c r="Q563" s="16">
        <f t="shared" si="44"/>
        <v>0</v>
      </c>
    </row>
    <row r="564" spans="1:17" x14ac:dyDescent="0.25">
      <c r="A564" s="18" t="s">
        <v>1821</v>
      </c>
      <c r="B564" s="2">
        <v>42937</v>
      </c>
      <c r="C564" s="20" t="s">
        <v>299</v>
      </c>
      <c r="D564" s="19"/>
      <c r="F564" s="3">
        <v>20</v>
      </c>
      <c r="G564" s="20" t="s">
        <v>299</v>
      </c>
      <c r="H564" s="18" t="s">
        <v>594</v>
      </c>
      <c r="I564" s="18" t="s">
        <v>1505</v>
      </c>
      <c r="J564" s="18" t="s">
        <v>7</v>
      </c>
      <c r="K564" s="18" t="s">
        <v>1822</v>
      </c>
      <c r="L564" s="18" t="s">
        <v>1823</v>
      </c>
      <c r="M564" s="3">
        <f t="shared" si="41"/>
        <v>4267.2199999999993</v>
      </c>
      <c r="N564" s="3">
        <f t="shared" si="40"/>
        <v>4287.2199999999993</v>
      </c>
      <c r="O564" s="16">
        <f t="shared" si="42"/>
        <v>0</v>
      </c>
      <c r="P564" s="16">
        <f t="shared" si="43"/>
        <v>0</v>
      </c>
      <c r="Q564" s="16">
        <f t="shared" si="44"/>
        <v>0</v>
      </c>
    </row>
    <row r="565" spans="1:17" x14ac:dyDescent="0.25">
      <c r="A565" s="18" t="s">
        <v>1824</v>
      </c>
      <c r="B565" s="2">
        <v>42937</v>
      </c>
      <c r="C565" s="19" t="s">
        <v>295</v>
      </c>
      <c r="D565" s="19" t="s">
        <v>300</v>
      </c>
      <c r="E565" s="3">
        <v>0.12</v>
      </c>
      <c r="H565" s="18" t="s">
        <v>367</v>
      </c>
      <c r="I565" s="18" t="s">
        <v>20</v>
      </c>
      <c r="J565" s="18" t="s">
        <v>21</v>
      </c>
      <c r="K565" s="18" t="s">
        <v>1825</v>
      </c>
      <c r="L565" s="18" t="s">
        <v>1825</v>
      </c>
      <c r="M565" s="3">
        <f t="shared" si="41"/>
        <v>4287.2199999999993</v>
      </c>
      <c r="N565" s="3">
        <f t="shared" si="40"/>
        <v>4287.0999999999995</v>
      </c>
      <c r="O565" s="16">
        <f t="shared" si="42"/>
        <v>0</v>
      </c>
      <c r="P565" s="16">
        <f t="shared" si="43"/>
        <v>0</v>
      </c>
      <c r="Q565" s="16">
        <f t="shared" si="44"/>
        <v>0</v>
      </c>
    </row>
    <row r="566" spans="1:17" x14ac:dyDescent="0.25">
      <c r="A566" s="18" t="s">
        <v>1801</v>
      </c>
      <c r="B566" s="2">
        <v>42940</v>
      </c>
      <c r="C566" s="20" t="s">
        <v>299</v>
      </c>
      <c r="D566" s="19"/>
      <c r="F566" s="3">
        <v>20</v>
      </c>
      <c r="G566" s="20" t="s">
        <v>299</v>
      </c>
      <c r="H566" s="18" t="s">
        <v>122</v>
      </c>
      <c r="I566" s="18" t="s">
        <v>123</v>
      </c>
      <c r="J566" s="18" t="s">
        <v>1802</v>
      </c>
      <c r="K566" s="18"/>
      <c r="L566" s="18" t="s">
        <v>1803</v>
      </c>
      <c r="M566" s="3">
        <f t="shared" si="41"/>
        <v>4287.0999999999995</v>
      </c>
      <c r="N566" s="3">
        <f t="shared" si="40"/>
        <v>4307.0999999999995</v>
      </c>
      <c r="O566" s="16">
        <f t="shared" si="42"/>
        <v>0</v>
      </c>
      <c r="P566" s="16">
        <f t="shared" si="43"/>
        <v>0</v>
      </c>
      <c r="Q566" s="16">
        <f t="shared" si="44"/>
        <v>0</v>
      </c>
    </row>
    <row r="567" spans="1:17" x14ac:dyDescent="0.25">
      <c r="A567" s="18" t="s">
        <v>1804</v>
      </c>
      <c r="B567" s="2">
        <v>42940</v>
      </c>
      <c r="C567" s="20" t="s">
        <v>292</v>
      </c>
      <c r="D567" s="19"/>
      <c r="F567" s="3">
        <v>300</v>
      </c>
      <c r="G567" s="20" t="s">
        <v>292</v>
      </c>
      <c r="H567" s="18" t="s">
        <v>1805</v>
      </c>
      <c r="I567" s="18" t="s">
        <v>1806</v>
      </c>
      <c r="J567" s="18" t="s">
        <v>7</v>
      </c>
      <c r="K567" s="18" t="s">
        <v>102</v>
      </c>
      <c r="L567" s="18" t="s">
        <v>1807</v>
      </c>
      <c r="M567" s="3">
        <f t="shared" si="41"/>
        <v>4307.0999999999995</v>
      </c>
      <c r="N567" s="3">
        <f t="shared" si="40"/>
        <v>4607.0999999999995</v>
      </c>
      <c r="O567" s="16">
        <f t="shared" si="42"/>
        <v>0</v>
      </c>
      <c r="P567" s="16">
        <f t="shared" si="43"/>
        <v>0</v>
      </c>
      <c r="Q567" s="16">
        <f t="shared" si="44"/>
        <v>0</v>
      </c>
    </row>
    <row r="568" spans="1:17" x14ac:dyDescent="0.25">
      <c r="A568" s="18" t="s">
        <v>1808</v>
      </c>
      <c r="B568" s="2">
        <v>42940</v>
      </c>
      <c r="C568" s="20" t="s">
        <v>292</v>
      </c>
      <c r="D568" s="19"/>
      <c r="F568" s="3">
        <v>150</v>
      </c>
      <c r="G568" s="20" t="s">
        <v>292</v>
      </c>
      <c r="H568" s="18" t="s">
        <v>1747</v>
      </c>
      <c r="I568" s="18" t="s">
        <v>1748</v>
      </c>
      <c r="J568" s="18" t="s">
        <v>7</v>
      </c>
      <c r="K568" s="18" t="s">
        <v>50</v>
      </c>
      <c r="L568" s="18" t="s">
        <v>1749</v>
      </c>
      <c r="M568" s="3">
        <f t="shared" si="41"/>
        <v>4607.0999999999995</v>
      </c>
      <c r="N568" s="3">
        <f t="shared" si="40"/>
        <v>4757.0999999999995</v>
      </c>
      <c r="O568" s="16">
        <f t="shared" si="42"/>
        <v>0</v>
      </c>
      <c r="P568" s="16">
        <f t="shared" si="43"/>
        <v>0</v>
      </c>
      <c r="Q568" s="16">
        <f t="shared" si="44"/>
        <v>0</v>
      </c>
    </row>
    <row r="569" spans="1:17" x14ac:dyDescent="0.25">
      <c r="A569" s="18" t="s">
        <v>1809</v>
      </c>
      <c r="B569" s="2">
        <v>42940</v>
      </c>
      <c r="C569" s="20" t="s">
        <v>292</v>
      </c>
      <c r="D569" s="19"/>
      <c r="F569" s="3">
        <v>150</v>
      </c>
      <c r="G569" s="20" t="s">
        <v>292</v>
      </c>
      <c r="H569" s="18" t="s">
        <v>614</v>
      </c>
      <c r="I569" s="18" t="s">
        <v>1810</v>
      </c>
      <c r="J569" s="18" t="s">
        <v>7</v>
      </c>
      <c r="K569" s="18" t="s">
        <v>39</v>
      </c>
      <c r="L569" s="18" t="s">
        <v>1811</v>
      </c>
      <c r="M569" s="3">
        <f t="shared" si="41"/>
        <v>4757.0999999999995</v>
      </c>
      <c r="N569" s="3">
        <f t="shared" si="40"/>
        <v>4907.0999999999995</v>
      </c>
      <c r="O569" s="16">
        <f t="shared" si="42"/>
        <v>0</v>
      </c>
      <c r="P569" s="16">
        <f t="shared" si="43"/>
        <v>0</v>
      </c>
      <c r="Q569" s="16">
        <f t="shared" si="44"/>
        <v>0</v>
      </c>
    </row>
    <row r="570" spans="1:17" x14ac:dyDescent="0.25">
      <c r="A570" s="18" t="s">
        <v>1812</v>
      </c>
      <c r="B570" s="2">
        <v>42940</v>
      </c>
      <c r="C570" s="20" t="s">
        <v>292</v>
      </c>
      <c r="D570" s="19"/>
      <c r="F570" s="3">
        <v>150</v>
      </c>
      <c r="G570" s="20" t="s">
        <v>292</v>
      </c>
      <c r="H570" s="18" t="s">
        <v>1813</v>
      </c>
      <c r="I570" s="18" t="s">
        <v>1814</v>
      </c>
      <c r="J570" s="18" t="s">
        <v>7</v>
      </c>
      <c r="K570" s="18" t="s">
        <v>1815</v>
      </c>
      <c r="L570" s="18" t="s">
        <v>1815</v>
      </c>
      <c r="M570" s="3">
        <f t="shared" si="41"/>
        <v>4907.0999999999995</v>
      </c>
      <c r="N570" s="3">
        <f t="shared" si="40"/>
        <v>5057.0999999999995</v>
      </c>
      <c r="O570" s="16">
        <f t="shared" si="42"/>
        <v>0</v>
      </c>
      <c r="P570" s="16">
        <f t="shared" si="43"/>
        <v>0</v>
      </c>
      <c r="Q570" s="16">
        <f t="shared" si="44"/>
        <v>0</v>
      </c>
    </row>
    <row r="571" spans="1:17" x14ac:dyDescent="0.25">
      <c r="A571" s="18" t="s">
        <v>1816</v>
      </c>
      <c r="B571" s="2">
        <v>42940</v>
      </c>
      <c r="C571" s="20" t="s">
        <v>299</v>
      </c>
      <c r="D571" s="19"/>
      <c r="F571" s="3">
        <v>27</v>
      </c>
      <c r="G571" s="20" t="s">
        <v>299</v>
      </c>
      <c r="H571" s="18" t="s">
        <v>84</v>
      </c>
      <c r="I571" s="18" t="s">
        <v>85</v>
      </c>
      <c r="J571" s="18" t="s">
        <v>1817</v>
      </c>
      <c r="K571" s="18"/>
      <c r="L571" s="18" t="s">
        <v>1818</v>
      </c>
      <c r="M571" s="3">
        <f t="shared" si="41"/>
        <v>5057.0999999999995</v>
      </c>
      <c r="N571" s="3">
        <f t="shared" si="40"/>
        <v>5084.0999999999995</v>
      </c>
      <c r="O571" s="16">
        <f t="shared" si="42"/>
        <v>0</v>
      </c>
      <c r="P571" s="16">
        <f t="shared" si="43"/>
        <v>0</v>
      </c>
      <c r="Q571" s="16">
        <f t="shared" si="44"/>
        <v>0</v>
      </c>
    </row>
    <row r="572" spans="1:17" x14ac:dyDescent="0.25">
      <c r="A572" s="18" t="s">
        <v>1819</v>
      </c>
      <c r="B572" s="2">
        <v>42940</v>
      </c>
      <c r="C572" s="19" t="s">
        <v>295</v>
      </c>
      <c r="D572" s="19" t="s">
        <v>300</v>
      </c>
      <c r="E572" s="3">
        <v>0.48</v>
      </c>
      <c r="H572" s="18" t="s">
        <v>367</v>
      </c>
      <c r="I572" s="18" t="s">
        <v>20</v>
      </c>
      <c r="J572" s="18" t="s">
        <v>21</v>
      </c>
      <c r="K572" s="18" t="s">
        <v>1820</v>
      </c>
      <c r="L572" s="18" t="s">
        <v>1820</v>
      </c>
      <c r="M572" s="3">
        <f t="shared" si="41"/>
        <v>5084.0999999999995</v>
      </c>
      <c r="N572" s="3">
        <f t="shared" si="40"/>
        <v>5083.62</v>
      </c>
      <c r="O572" s="16">
        <f t="shared" si="42"/>
        <v>0</v>
      </c>
      <c r="P572" s="16">
        <f t="shared" si="43"/>
        <v>0</v>
      </c>
      <c r="Q572" s="16">
        <f t="shared" si="44"/>
        <v>0</v>
      </c>
    </row>
    <row r="573" spans="1:17" x14ac:dyDescent="0.25">
      <c r="A573" s="18" t="s">
        <v>1774</v>
      </c>
      <c r="B573" s="2">
        <v>42941</v>
      </c>
      <c r="C573" s="20" t="s">
        <v>299</v>
      </c>
      <c r="D573" s="19"/>
      <c r="F573" s="3">
        <v>45</v>
      </c>
      <c r="G573" s="20" t="s">
        <v>299</v>
      </c>
      <c r="H573" s="18" t="s">
        <v>34</v>
      </c>
      <c r="I573" s="18" t="s">
        <v>35</v>
      </c>
      <c r="J573" s="18" t="s">
        <v>1775</v>
      </c>
      <c r="K573" s="18"/>
      <c r="L573" s="18" t="s">
        <v>1776</v>
      </c>
      <c r="M573" s="3">
        <f t="shared" si="41"/>
        <v>5083.62</v>
      </c>
      <c r="N573" s="3">
        <f t="shared" si="40"/>
        <v>5128.62</v>
      </c>
      <c r="O573" s="16">
        <f t="shared" si="42"/>
        <v>0</v>
      </c>
      <c r="P573" s="16">
        <f t="shared" si="43"/>
        <v>0</v>
      </c>
      <c r="Q573" s="16">
        <f t="shared" si="44"/>
        <v>0</v>
      </c>
    </row>
    <row r="574" spans="1:17" x14ac:dyDescent="0.25">
      <c r="A574" s="18" t="s">
        <v>1777</v>
      </c>
      <c r="B574" s="2">
        <v>42941</v>
      </c>
      <c r="C574" s="20" t="s">
        <v>299</v>
      </c>
      <c r="D574" s="19"/>
      <c r="F574" s="3">
        <v>27</v>
      </c>
      <c r="G574" s="20" t="s">
        <v>299</v>
      </c>
      <c r="H574" s="18" t="s">
        <v>80</v>
      </c>
      <c r="I574" s="18" t="s">
        <v>81</v>
      </c>
      <c r="J574" s="18" t="s">
        <v>1778</v>
      </c>
      <c r="K574" s="16"/>
      <c r="L574" s="18" t="s">
        <v>1779</v>
      </c>
      <c r="M574" s="3">
        <f t="shared" si="41"/>
        <v>5128.62</v>
      </c>
      <c r="N574" s="3">
        <f t="shared" si="40"/>
        <v>5155.62</v>
      </c>
      <c r="O574" s="16">
        <f t="shared" si="42"/>
        <v>0</v>
      </c>
      <c r="P574" s="16">
        <f t="shared" si="43"/>
        <v>0</v>
      </c>
      <c r="Q574" s="16">
        <f t="shared" si="44"/>
        <v>0</v>
      </c>
    </row>
    <row r="575" spans="1:17" x14ac:dyDescent="0.25">
      <c r="A575" s="18" t="s">
        <v>1780</v>
      </c>
      <c r="B575" s="2">
        <v>42941</v>
      </c>
      <c r="C575" s="20" t="s">
        <v>299</v>
      </c>
      <c r="D575" s="19"/>
      <c r="F575" s="3">
        <v>27</v>
      </c>
      <c r="G575" s="20" t="s">
        <v>299</v>
      </c>
      <c r="H575" s="18" t="s">
        <v>109</v>
      </c>
      <c r="I575" s="18" t="s">
        <v>110</v>
      </c>
      <c r="J575" s="18" t="s">
        <v>111</v>
      </c>
      <c r="K575" s="16"/>
      <c r="L575" s="18" t="s">
        <v>1781</v>
      </c>
      <c r="M575" s="3">
        <f t="shared" si="41"/>
        <v>5155.62</v>
      </c>
      <c r="N575" s="20">
        <f t="shared" si="40"/>
        <v>5182.62</v>
      </c>
      <c r="O575" s="16">
        <f t="shared" si="42"/>
        <v>0</v>
      </c>
      <c r="P575" s="16">
        <f t="shared" si="43"/>
        <v>0</v>
      </c>
      <c r="Q575" s="16">
        <f t="shared" si="44"/>
        <v>0</v>
      </c>
    </row>
    <row r="576" spans="1:17" x14ac:dyDescent="0.25">
      <c r="A576" s="18" t="s">
        <v>1782</v>
      </c>
      <c r="B576" s="2">
        <v>42941</v>
      </c>
      <c r="C576" s="19" t="s">
        <v>295</v>
      </c>
      <c r="D576" s="19" t="s">
        <v>300</v>
      </c>
      <c r="E576" s="3">
        <v>26.28</v>
      </c>
      <c r="H576" s="18" t="s">
        <v>26</v>
      </c>
      <c r="I576" s="18" t="s">
        <v>27</v>
      </c>
      <c r="J576" s="18" t="s">
        <v>1783</v>
      </c>
      <c r="K576" s="18" t="s">
        <v>1784</v>
      </c>
      <c r="L576" s="18" t="s">
        <v>1785</v>
      </c>
      <c r="M576" s="3">
        <f t="shared" si="41"/>
        <v>5182.62</v>
      </c>
      <c r="N576" s="20">
        <f t="shared" si="40"/>
        <v>5156.34</v>
      </c>
      <c r="O576" s="16">
        <f t="shared" si="42"/>
        <v>0</v>
      </c>
      <c r="P576" s="16">
        <f t="shared" si="43"/>
        <v>0</v>
      </c>
      <c r="Q576" s="16">
        <f t="shared" si="44"/>
        <v>0</v>
      </c>
    </row>
    <row r="577" spans="1:17" x14ac:dyDescent="0.25">
      <c r="A577" s="18" t="s">
        <v>1786</v>
      </c>
      <c r="B577" s="2">
        <v>42941</v>
      </c>
      <c r="C577" s="19" t="s">
        <v>298</v>
      </c>
      <c r="D577" s="19" t="s">
        <v>306</v>
      </c>
      <c r="E577" s="3">
        <v>517.96</v>
      </c>
      <c r="H577" s="18" t="s">
        <v>263</v>
      </c>
      <c r="I577" s="18" t="s">
        <v>264</v>
      </c>
      <c r="J577" s="18" t="s">
        <v>1787</v>
      </c>
      <c r="K577" s="18" t="s">
        <v>1788</v>
      </c>
      <c r="L577" s="18"/>
      <c r="M577" s="3">
        <f t="shared" si="41"/>
        <v>5156.34</v>
      </c>
      <c r="N577" s="3">
        <f t="shared" si="40"/>
        <v>4638.38</v>
      </c>
      <c r="O577" s="16">
        <f t="shared" si="42"/>
        <v>0</v>
      </c>
      <c r="P577" s="16">
        <f t="shared" si="43"/>
        <v>0</v>
      </c>
      <c r="Q577" s="16">
        <f t="shared" si="44"/>
        <v>0</v>
      </c>
    </row>
    <row r="578" spans="1:17" x14ac:dyDescent="0.25">
      <c r="A578" s="18" t="s">
        <v>1789</v>
      </c>
      <c r="B578" s="2">
        <v>42941</v>
      </c>
      <c r="C578" s="20" t="s">
        <v>299</v>
      </c>
      <c r="D578" s="19"/>
      <c r="F578" s="3">
        <v>27</v>
      </c>
      <c r="G578" s="20" t="s">
        <v>299</v>
      </c>
      <c r="H578" s="18" t="s">
        <v>474</v>
      </c>
      <c r="I578" s="18" t="s">
        <v>475</v>
      </c>
      <c r="J578" s="18" t="s">
        <v>7</v>
      </c>
      <c r="K578" s="18" t="s">
        <v>50</v>
      </c>
      <c r="L578" s="16" t="s">
        <v>1790</v>
      </c>
      <c r="M578" s="3">
        <f t="shared" si="41"/>
        <v>4638.38</v>
      </c>
      <c r="N578" s="3">
        <f t="shared" ref="N578:N641" si="45">M578+F578-E578</f>
        <v>4665.38</v>
      </c>
      <c r="O578" s="16">
        <f t="shared" si="42"/>
        <v>0</v>
      </c>
      <c r="P578" s="16">
        <f t="shared" si="43"/>
        <v>0</v>
      </c>
      <c r="Q578" s="16">
        <f t="shared" si="44"/>
        <v>0</v>
      </c>
    </row>
    <row r="579" spans="1:17" x14ac:dyDescent="0.25">
      <c r="A579" s="18" t="s">
        <v>1791</v>
      </c>
      <c r="B579" s="2">
        <v>42941</v>
      </c>
      <c r="C579" s="20" t="s">
        <v>299</v>
      </c>
      <c r="D579" s="19"/>
      <c r="F579" s="3">
        <v>27</v>
      </c>
      <c r="G579" s="20" t="s">
        <v>299</v>
      </c>
      <c r="H579" s="18" t="s">
        <v>106</v>
      </c>
      <c r="I579" s="18" t="s">
        <v>107</v>
      </c>
      <c r="J579" s="18" t="s">
        <v>7</v>
      </c>
      <c r="K579" s="18" t="s">
        <v>39</v>
      </c>
      <c r="L579" s="18" t="s">
        <v>1792</v>
      </c>
      <c r="M579" s="3">
        <f t="shared" ref="M579:M642" si="46">N578</f>
        <v>4665.38</v>
      </c>
      <c r="N579" s="3">
        <f t="shared" si="45"/>
        <v>4692.38</v>
      </c>
      <c r="O579" s="16">
        <f t="shared" ref="O579:O642" si="47">IF(ISBLANK(C579),1,0)</f>
        <v>0</v>
      </c>
      <c r="P579" s="16">
        <f t="shared" ref="P579:P642" si="48">IF(OR(AND(NOT(ISBLANK(D579)),ISBLANK(E579)),AND(ISBLANK(D579),NOT(ISBLANK(E579)))),1,0)</f>
        <v>0</v>
      </c>
      <c r="Q579" s="16">
        <f t="shared" ref="Q579:Q642" si="49">IF(OR(AND(NOT(ISBLANK(G579)),ISBLANK(F579)),AND(ISBLANK(G579),NOT(ISBLANK(F579)))),1,0)</f>
        <v>0</v>
      </c>
    </row>
    <row r="580" spans="1:17" x14ac:dyDescent="0.25">
      <c r="A580" s="18" t="s">
        <v>1793</v>
      </c>
      <c r="B580" s="2">
        <v>42941</v>
      </c>
      <c r="C580" s="20" t="s">
        <v>299</v>
      </c>
      <c r="D580" s="19"/>
      <c r="F580" s="3">
        <v>27</v>
      </c>
      <c r="G580" s="20" t="s">
        <v>299</v>
      </c>
      <c r="H580" s="18" t="s">
        <v>82</v>
      </c>
      <c r="I580" s="18" t="s">
        <v>83</v>
      </c>
      <c r="J580" s="18" t="s">
        <v>7</v>
      </c>
      <c r="K580" s="16" t="s">
        <v>1794</v>
      </c>
      <c r="L580" s="18" t="s">
        <v>1794</v>
      </c>
      <c r="M580" s="3">
        <f t="shared" si="46"/>
        <v>4692.38</v>
      </c>
      <c r="N580" s="3">
        <f t="shared" si="45"/>
        <v>4719.38</v>
      </c>
      <c r="O580" s="16">
        <f t="shared" si="47"/>
        <v>0</v>
      </c>
      <c r="P580" s="16">
        <f t="shared" si="48"/>
        <v>0</v>
      </c>
      <c r="Q580" s="16">
        <f t="shared" si="49"/>
        <v>0</v>
      </c>
    </row>
    <row r="581" spans="1:17" x14ac:dyDescent="0.25">
      <c r="A581" s="18" t="s">
        <v>1795</v>
      </c>
      <c r="B581" s="2">
        <v>42941</v>
      </c>
      <c r="C581" s="20" t="s">
        <v>299</v>
      </c>
      <c r="D581" s="19"/>
      <c r="F581" s="3">
        <v>30</v>
      </c>
      <c r="G581" s="20" t="s">
        <v>299</v>
      </c>
      <c r="H581" s="18" t="s">
        <v>73</v>
      </c>
      <c r="I581" s="18" t="s">
        <v>74</v>
      </c>
      <c r="J581" s="18" t="s">
        <v>7</v>
      </c>
      <c r="K581" s="18" t="s">
        <v>50</v>
      </c>
      <c r="L581" s="18" t="s">
        <v>1796</v>
      </c>
      <c r="M581" s="3">
        <f t="shared" si="46"/>
        <v>4719.38</v>
      </c>
      <c r="N581" s="3">
        <f t="shared" si="45"/>
        <v>4749.38</v>
      </c>
      <c r="O581" s="16">
        <f t="shared" si="47"/>
        <v>0</v>
      </c>
      <c r="P581" s="16">
        <f t="shared" si="48"/>
        <v>0</v>
      </c>
      <c r="Q581" s="16">
        <f t="shared" si="49"/>
        <v>0</v>
      </c>
    </row>
    <row r="582" spans="1:17" x14ac:dyDescent="0.25">
      <c r="A582" s="18" t="s">
        <v>1797</v>
      </c>
      <c r="B582" s="2">
        <v>42941</v>
      </c>
      <c r="C582" s="20" t="s">
        <v>299</v>
      </c>
      <c r="D582" s="19"/>
      <c r="F582" s="3">
        <v>27</v>
      </c>
      <c r="G582" s="20" t="s">
        <v>299</v>
      </c>
      <c r="H582" s="18" t="s">
        <v>645</v>
      </c>
      <c r="I582" s="18" t="s">
        <v>41</v>
      </c>
      <c r="J582" s="18" t="s">
        <v>7</v>
      </c>
      <c r="K582" s="18" t="s">
        <v>50</v>
      </c>
      <c r="L582" s="18" t="s">
        <v>1798</v>
      </c>
      <c r="M582" s="3">
        <f t="shared" si="46"/>
        <v>4749.38</v>
      </c>
      <c r="N582" s="3">
        <f t="shared" si="45"/>
        <v>4776.38</v>
      </c>
      <c r="O582" s="16">
        <f t="shared" si="47"/>
        <v>0</v>
      </c>
      <c r="P582" s="16">
        <f t="shared" si="48"/>
        <v>0</v>
      </c>
      <c r="Q582" s="16">
        <f t="shared" si="49"/>
        <v>0</v>
      </c>
    </row>
    <row r="583" spans="1:17" x14ac:dyDescent="0.25">
      <c r="A583" s="18" t="s">
        <v>1799</v>
      </c>
      <c r="B583" s="2">
        <v>42941</v>
      </c>
      <c r="C583" s="19" t="s">
        <v>295</v>
      </c>
      <c r="D583" s="19" t="s">
        <v>300</v>
      </c>
      <c r="E583" s="3">
        <v>2.6</v>
      </c>
      <c r="H583" s="18" t="s">
        <v>367</v>
      </c>
      <c r="I583" s="18" t="s">
        <v>20</v>
      </c>
      <c r="J583" s="18" t="s">
        <v>21</v>
      </c>
      <c r="K583" s="18" t="s">
        <v>1800</v>
      </c>
      <c r="L583" s="18" t="s">
        <v>1800</v>
      </c>
      <c r="M583" s="3">
        <f t="shared" si="46"/>
        <v>4776.38</v>
      </c>
      <c r="N583" s="3">
        <f t="shared" si="45"/>
        <v>4773.78</v>
      </c>
      <c r="O583" s="16">
        <f t="shared" si="47"/>
        <v>0</v>
      </c>
      <c r="P583" s="16">
        <f t="shared" si="48"/>
        <v>0</v>
      </c>
      <c r="Q583" s="16">
        <f t="shared" si="49"/>
        <v>0</v>
      </c>
    </row>
    <row r="584" spans="1:17" x14ac:dyDescent="0.25">
      <c r="A584" s="18" t="s">
        <v>1760</v>
      </c>
      <c r="B584" s="2">
        <v>42942</v>
      </c>
      <c r="C584" s="20" t="s">
        <v>292</v>
      </c>
      <c r="D584" s="19"/>
      <c r="F584" s="3">
        <v>375</v>
      </c>
      <c r="G584" s="20" t="s">
        <v>292</v>
      </c>
      <c r="H584" s="18" t="s">
        <v>223</v>
      </c>
      <c r="I584" s="18" t="s">
        <v>224</v>
      </c>
      <c r="J584" s="18" t="s">
        <v>7</v>
      </c>
      <c r="K584" s="18" t="s">
        <v>102</v>
      </c>
      <c r="L584" s="18" t="s">
        <v>1761</v>
      </c>
      <c r="M584" s="3">
        <f t="shared" si="46"/>
        <v>4773.78</v>
      </c>
      <c r="N584" s="3">
        <f t="shared" si="45"/>
        <v>5148.78</v>
      </c>
      <c r="O584" s="16">
        <f t="shared" si="47"/>
        <v>0</v>
      </c>
      <c r="P584" s="16">
        <f t="shared" si="48"/>
        <v>0</v>
      </c>
      <c r="Q584" s="16">
        <f t="shared" si="49"/>
        <v>0</v>
      </c>
    </row>
    <row r="585" spans="1:17" x14ac:dyDescent="0.25">
      <c r="A585" s="18" t="s">
        <v>1762</v>
      </c>
      <c r="B585" s="2">
        <v>42942</v>
      </c>
      <c r="C585" s="19" t="s">
        <v>299</v>
      </c>
      <c r="D585" s="19" t="s">
        <v>303</v>
      </c>
      <c r="E585" s="3">
        <v>288.83</v>
      </c>
      <c r="H585" s="18" t="s">
        <v>32</v>
      </c>
      <c r="I585" s="18" t="s">
        <v>33</v>
      </c>
      <c r="J585" s="18" t="s">
        <v>1763</v>
      </c>
      <c r="K585" s="16" t="s">
        <v>1764</v>
      </c>
      <c r="L585" s="18" t="s">
        <v>1765</v>
      </c>
      <c r="M585" s="3">
        <f t="shared" si="46"/>
        <v>5148.78</v>
      </c>
      <c r="N585" s="3">
        <f t="shared" si="45"/>
        <v>4859.95</v>
      </c>
      <c r="O585" s="16">
        <f t="shared" si="47"/>
        <v>0</v>
      </c>
      <c r="P585" s="16">
        <f t="shared" si="48"/>
        <v>0</v>
      </c>
      <c r="Q585" s="16">
        <f t="shared" si="49"/>
        <v>0</v>
      </c>
    </row>
    <row r="586" spans="1:17" x14ac:dyDescent="0.25">
      <c r="A586" s="18" t="s">
        <v>1766</v>
      </c>
      <c r="B586" s="2">
        <v>42942</v>
      </c>
      <c r="C586" s="19" t="s">
        <v>292</v>
      </c>
      <c r="D586" s="19" t="s">
        <v>306</v>
      </c>
      <c r="E586" s="3">
        <v>367.98</v>
      </c>
      <c r="H586" s="18" t="s">
        <v>252</v>
      </c>
      <c r="I586" s="18" t="s">
        <v>253</v>
      </c>
      <c r="J586" s="18" t="s">
        <v>1767</v>
      </c>
      <c r="K586" s="16" t="s">
        <v>1768</v>
      </c>
      <c r="L586" s="18" t="s">
        <v>1765</v>
      </c>
      <c r="M586" s="3">
        <f t="shared" si="46"/>
        <v>4859.95</v>
      </c>
      <c r="N586" s="3">
        <f t="shared" si="45"/>
        <v>4491.9699999999993</v>
      </c>
      <c r="O586" s="16">
        <f t="shared" si="47"/>
        <v>0</v>
      </c>
      <c r="P586" s="16">
        <f t="shared" si="48"/>
        <v>0</v>
      </c>
      <c r="Q586" s="16">
        <f t="shared" si="49"/>
        <v>0</v>
      </c>
    </row>
    <row r="587" spans="1:17" x14ac:dyDescent="0.25">
      <c r="A587" s="18" t="s">
        <v>1769</v>
      </c>
      <c r="B587" s="2">
        <v>42942</v>
      </c>
      <c r="C587" s="19" t="s">
        <v>289</v>
      </c>
      <c r="D587" s="19" t="s">
        <v>301</v>
      </c>
      <c r="E587" s="3">
        <v>120</v>
      </c>
      <c r="H587" s="18" t="s">
        <v>168</v>
      </c>
      <c r="I587" s="18" t="s">
        <v>169</v>
      </c>
      <c r="J587" s="18" t="s">
        <v>1770</v>
      </c>
      <c r="K587" s="18" t="s">
        <v>1771</v>
      </c>
      <c r="L587" s="18" t="s">
        <v>1765</v>
      </c>
      <c r="M587" s="3">
        <f t="shared" si="46"/>
        <v>4491.9699999999993</v>
      </c>
      <c r="N587" s="3">
        <f t="shared" si="45"/>
        <v>4371.9699999999993</v>
      </c>
      <c r="O587" s="16">
        <f t="shared" si="47"/>
        <v>0</v>
      </c>
      <c r="P587" s="16">
        <f t="shared" si="48"/>
        <v>0</v>
      </c>
      <c r="Q587" s="16">
        <f t="shared" si="49"/>
        <v>0</v>
      </c>
    </row>
    <row r="588" spans="1:17" x14ac:dyDescent="0.25">
      <c r="A588" s="18" t="s">
        <v>1772</v>
      </c>
      <c r="B588" s="2">
        <v>42942</v>
      </c>
      <c r="C588" s="19" t="s">
        <v>295</v>
      </c>
      <c r="D588" s="19" t="s">
        <v>300</v>
      </c>
      <c r="E588" s="3">
        <v>2.5299999999999998</v>
      </c>
      <c r="H588" s="18" t="s">
        <v>367</v>
      </c>
      <c r="I588" s="18" t="s">
        <v>20</v>
      </c>
      <c r="J588" s="18" t="s">
        <v>21</v>
      </c>
      <c r="K588" s="18" t="s">
        <v>1773</v>
      </c>
      <c r="L588" s="18" t="s">
        <v>1773</v>
      </c>
      <c r="M588" s="3">
        <f t="shared" si="46"/>
        <v>4371.9699999999993</v>
      </c>
      <c r="N588" s="3">
        <f t="shared" si="45"/>
        <v>4369.4399999999996</v>
      </c>
      <c r="O588" s="16">
        <f t="shared" si="47"/>
        <v>0</v>
      </c>
      <c r="P588" s="16">
        <f t="shared" si="48"/>
        <v>0</v>
      </c>
      <c r="Q588" s="16">
        <f t="shared" si="49"/>
        <v>0</v>
      </c>
    </row>
    <row r="589" spans="1:17" x14ac:dyDescent="0.25">
      <c r="A589" s="18" t="s">
        <v>1752</v>
      </c>
      <c r="B589" s="2">
        <v>42943</v>
      </c>
      <c r="C589" s="20" t="s">
        <v>299</v>
      </c>
      <c r="D589" s="19"/>
      <c r="F589" s="3">
        <v>50</v>
      </c>
      <c r="G589" s="20" t="s">
        <v>299</v>
      </c>
      <c r="H589" s="18" t="s">
        <v>693</v>
      </c>
      <c r="I589" s="18" t="s">
        <v>694</v>
      </c>
      <c r="J589" s="18" t="s">
        <v>806</v>
      </c>
      <c r="K589" s="18" t="s">
        <v>50</v>
      </c>
      <c r="L589" s="18"/>
      <c r="M589" s="3">
        <f t="shared" si="46"/>
        <v>4369.4399999999996</v>
      </c>
      <c r="N589" s="3">
        <f t="shared" si="45"/>
        <v>4419.4399999999996</v>
      </c>
      <c r="O589" s="16">
        <f t="shared" si="47"/>
        <v>0</v>
      </c>
      <c r="P589" s="16">
        <f t="shared" si="48"/>
        <v>0</v>
      </c>
      <c r="Q589" s="16">
        <f t="shared" si="49"/>
        <v>0</v>
      </c>
    </row>
    <row r="590" spans="1:17" x14ac:dyDescent="0.25">
      <c r="A590" s="18" t="s">
        <v>1753</v>
      </c>
      <c r="B590" s="2">
        <v>42943</v>
      </c>
      <c r="C590" s="20" t="s">
        <v>299</v>
      </c>
      <c r="D590" s="19"/>
      <c r="F590" s="3">
        <v>50</v>
      </c>
      <c r="G590" s="20" t="s">
        <v>299</v>
      </c>
      <c r="H590" s="18" t="s">
        <v>131</v>
      </c>
      <c r="I590" s="18" t="s">
        <v>132</v>
      </c>
      <c r="J590" s="18" t="s">
        <v>7</v>
      </c>
      <c r="K590" s="18" t="s">
        <v>50</v>
      </c>
      <c r="L590" s="16" t="s">
        <v>1754</v>
      </c>
      <c r="M590" s="3">
        <f t="shared" si="46"/>
        <v>4419.4399999999996</v>
      </c>
      <c r="N590" s="3">
        <f t="shared" si="45"/>
        <v>4469.4399999999996</v>
      </c>
      <c r="O590" s="16">
        <f t="shared" si="47"/>
        <v>0</v>
      </c>
      <c r="P590" s="16">
        <f t="shared" si="48"/>
        <v>0</v>
      </c>
      <c r="Q590" s="16">
        <f t="shared" si="49"/>
        <v>0</v>
      </c>
    </row>
    <row r="591" spans="1:17" x14ac:dyDescent="0.25">
      <c r="A591" s="18" t="s">
        <v>1755</v>
      </c>
      <c r="B591" s="2">
        <v>42943</v>
      </c>
      <c r="C591" s="20" t="s">
        <v>289</v>
      </c>
      <c r="D591" s="19"/>
      <c r="F591" s="3">
        <v>3465.48</v>
      </c>
      <c r="G591" s="20" t="s">
        <v>289</v>
      </c>
      <c r="H591" s="18" t="s">
        <v>189</v>
      </c>
      <c r="I591" s="18" t="s">
        <v>190</v>
      </c>
      <c r="J591" s="18" t="s">
        <v>1756</v>
      </c>
      <c r="K591" s="16"/>
      <c r="L591" s="18" t="s">
        <v>1757</v>
      </c>
      <c r="M591" s="3">
        <f t="shared" si="46"/>
        <v>4469.4399999999996</v>
      </c>
      <c r="N591" s="3">
        <f t="shared" si="45"/>
        <v>7934.92</v>
      </c>
      <c r="O591" s="16">
        <f t="shared" si="47"/>
        <v>0</v>
      </c>
      <c r="P591" s="16">
        <f t="shared" si="48"/>
        <v>0</v>
      </c>
      <c r="Q591" s="16">
        <f t="shared" si="49"/>
        <v>0</v>
      </c>
    </row>
    <row r="592" spans="1:17" x14ac:dyDescent="0.25">
      <c r="A592" s="18" t="s">
        <v>1758</v>
      </c>
      <c r="B592" s="2">
        <v>42943</v>
      </c>
      <c r="C592" s="19" t="s">
        <v>295</v>
      </c>
      <c r="D592" s="19" t="s">
        <v>300</v>
      </c>
      <c r="E592" s="3">
        <v>0.24</v>
      </c>
      <c r="H592" s="18" t="s">
        <v>367</v>
      </c>
      <c r="I592" s="18" t="s">
        <v>20</v>
      </c>
      <c r="J592" s="18" t="s">
        <v>21</v>
      </c>
      <c r="K592" s="18" t="s">
        <v>1759</v>
      </c>
      <c r="L592" s="18" t="s">
        <v>1759</v>
      </c>
      <c r="M592" s="3">
        <f t="shared" si="46"/>
        <v>7934.92</v>
      </c>
      <c r="N592" s="3">
        <f t="shared" si="45"/>
        <v>7934.68</v>
      </c>
      <c r="O592" s="16">
        <f t="shared" si="47"/>
        <v>0</v>
      </c>
      <c r="P592" s="16">
        <f t="shared" si="48"/>
        <v>0</v>
      </c>
      <c r="Q592" s="16">
        <f t="shared" si="49"/>
        <v>0</v>
      </c>
    </row>
    <row r="593" spans="1:17" x14ac:dyDescent="0.25">
      <c r="A593" s="18" t="s">
        <v>1741</v>
      </c>
      <c r="B593" s="2">
        <v>42944</v>
      </c>
      <c r="C593" s="20" t="s">
        <v>299</v>
      </c>
      <c r="D593" s="19"/>
      <c r="F593" s="3">
        <v>45</v>
      </c>
      <c r="G593" s="20" t="s">
        <v>299</v>
      </c>
      <c r="H593" s="18" t="s">
        <v>594</v>
      </c>
      <c r="I593" s="18" t="s">
        <v>1559</v>
      </c>
      <c r="J593" s="18" t="s">
        <v>7</v>
      </c>
      <c r="K593" s="18" t="s">
        <v>1742</v>
      </c>
      <c r="L593" s="18" t="s">
        <v>1743</v>
      </c>
      <c r="M593" s="3">
        <f t="shared" si="46"/>
        <v>7934.68</v>
      </c>
      <c r="N593" s="3">
        <f t="shared" si="45"/>
        <v>7979.68</v>
      </c>
      <c r="O593" s="16">
        <f t="shared" si="47"/>
        <v>0</v>
      </c>
      <c r="P593" s="16">
        <f t="shared" si="48"/>
        <v>0</v>
      </c>
      <c r="Q593" s="16">
        <f t="shared" si="49"/>
        <v>0</v>
      </c>
    </row>
    <row r="594" spans="1:17" x14ac:dyDescent="0.25">
      <c r="A594" s="18" t="s">
        <v>1744</v>
      </c>
      <c r="B594" s="2">
        <v>42944</v>
      </c>
      <c r="C594" s="20" t="s">
        <v>299</v>
      </c>
      <c r="D594" s="19"/>
      <c r="F594" s="3">
        <v>88</v>
      </c>
      <c r="G594" s="20" t="s">
        <v>299</v>
      </c>
      <c r="H594" s="18" t="s">
        <v>37</v>
      </c>
      <c r="I594" s="18" t="s">
        <v>38</v>
      </c>
      <c r="J594" s="18" t="s">
        <v>7</v>
      </c>
      <c r="K594" s="16" t="s">
        <v>39</v>
      </c>
      <c r="L594" s="18" t="s">
        <v>1745</v>
      </c>
      <c r="M594" s="3">
        <f t="shared" si="46"/>
        <v>7979.68</v>
      </c>
      <c r="N594" s="3">
        <f t="shared" si="45"/>
        <v>8067.68</v>
      </c>
      <c r="O594" s="16">
        <f t="shared" si="47"/>
        <v>0</v>
      </c>
      <c r="P594" s="16">
        <f t="shared" si="48"/>
        <v>0</v>
      </c>
      <c r="Q594" s="16">
        <f t="shared" si="49"/>
        <v>0</v>
      </c>
    </row>
    <row r="595" spans="1:17" x14ac:dyDescent="0.25">
      <c r="A595" s="18" t="s">
        <v>1746</v>
      </c>
      <c r="B595" s="2">
        <v>42944</v>
      </c>
      <c r="C595" s="20" t="s">
        <v>292</v>
      </c>
      <c r="D595" s="19"/>
      <c r="F595" s="3">
        <v>150</v>
      </c>
      <c r="G595" s="20" t="s">
        <v>292</v>
      </c>
      <c r="H595" s="18" t="s">
        <v>1747</v>
      </c>
      <c r="I595" s="18" t="s">
        <v>1748</v>
      </c>
      <c r="J595" s="18" t="s">
        <v>7</v>
      </c>
      <c r="K595" s="16" t="s">
        <v>50</v>
      </c>
      <c r="L595" s="18" t="s">
        <v>1749</v>
      </c>
      <c r="M595" s="3">
        <f t="shared" si="46"/>
        <v>8067.68</v>
      </c>
      <c r="N595" s="3">
        <f t="shared" si="45"/>
        <v>8217.68</v>
      </c>
      <c r="O595" s="16">
        <f t="shared" si="47"/>
        <v>0</v>
      </c>
      <c r="P595" s="16">
        <f t="shared" si="48"/>
        <v>0</v>
      </c>
      <c r="Q595" s="16">
        <f t="shared" si="49"/>
        <v>0</v>
      </c>
    </row>
    <row r="596" spans="1:17" x14ac:dyDescent="0.25">
      <c r="A596" s="18" t="s">
        <v>1750</v>
      </c>
      <c r="B596" s="2">
        <v>42944</v>
      </c>
      <c r="C596" s="19" t="s">
        <v>295</v>
      </c>
      <c r="D596" s="19" t="s">
        <v>300</v>
      </c>
      <c r="E596" s="3">
        <v>0.36</v>
      </c>
      <c r="H596" s="18" t="s">
        <v>367</v>
      </c>
      <c r="I596" s="18" t="s">
        <v>20</v>
      </c>
      <c r="J596" s="18" t="s">
        <v>21</v>
      </c>
      <c r="K596" s="18" t="s">
        <v>1751</v>
      </c>
      <c r="L596" s="18" t="s">
        <v>1751</v>
      </c>
      <c r="M596" s="3">
        <f t="shared" si="46"/>
        <v>8217.68</v>
      </c>
      <c r="N596" s="3">
        <f t="shared" si="45"/>
        <v>8217.32</v>
      </c>
      <c r="O596" s="16">
        <f t="shared" si="47"/>
        <v>0</v>
      </c>
      <c r="P596" s="16">
        <f t="shared" si="48"/>
        <v>0</v>
      </c>
      <c r="Q596" s="16">
        <f t="shared" si="49"/>
        <v>0</v>
      </c>
    </row>
    <row r="597" spans="1:17" x14ac:dyDescent="0.25">
      <c r="A597" s="18" t="s">
        <v>1711</v>
      </c>
      <c r="B597" s="2">
        <v>42947</v>
      </c>
      <c r="C597" s="20" t="s">
        <v>299</v>
      </c>
      <c r="D597" s="19"/>
      <c r="F597" s="3">
        <v>27</v>
      </c>
      <c r="G597" s="20" t="s">
        <v>299</v>
      </c>
      <c r="H597" s="18" t="s">
        <v>54</v>
      </c>
      <c r="I597" s="18" t="s">
        <v>55</v>
      </c>
      <c r="J597" s="18" t="s">
        <v>1712</v>
      </c>
      <c r="K597" s="16"/>
      <c r="L597" s="18" t="s">
        <v>1713</v>
      </c>
      <c r="M597" s="3">
        <f t="shared" si="46"/>
        <v>8217.32</v>
      </c>
      <c r="N597" s="3">
        <f t="shared" si="45"/>
        <v>8244.32</v>
      </c>
      <c r="O597" s="16">
        <f t="shared" si="47"/>
        <v>0</v>
      </c>
      <c r="P597" s="16">
        <f t="shared" si="48"/>
        <v>0</v>
      </c>
      <c r="Q597" s="16">
        <f t="shared" si="49"/>
        <v>0</v>
      </c>
    </row>
    <row r="598" spans="1:17" x14ac:dyDescent="0.25">
      <c r="A598" s="18" t="s">
        <v>1714</v>
      </c>
      <c r="B598" s="2">
        <v>42947</v>
      </c>
      <c r="C598" s="20" t="s">
        <v>292</v>
      </c>
      <c r="D598" s="19"/>
      <c r="F598" s="3">
        <v>150</v>
      </c>
      <c r="G598" s="20" t="s">
        <v>292</v>
      </c>
      <c r="H598" s="18" t="s">
        <v>233</v>
      </c>
      <c r="I598" s="18" t="s">
        <v>234</v>
      </c>
      <c r="J598" s="18" t="s">
        <v>7</v>
      </c>
      <c r="K598" s="18" t="s">
        <v>39</v>
      </c>
      <c r="L598" s="18" t="s">
        <v>1715</v>
      </c>
      <c r="M598" s="3">
        <f t="shared" si="46"/>
        <v>8244.32</v>
      </c>
      <c r="N598" s="3">
        <f t="shared" si="45"/>
        <v>8394.32</v>
      </c>
      <c r="O598" s="16">
        <f t="shared" si="47"/>
        <v>0</v>
      </c>
      <c r="P598" s="16">
        <f t="shared" si="48"/>
        <v>0</v>
      </c>
      <c r="Q598" s="16">
        <f t="shared" si="49"/>
        <v>0</v>
      </c>
    </row>
    <row r="599" spans="1:17" x14ac:dyDescent="0.25">
      <c r="A599" s="18" t="s">
        <v>1716</v>
      </c>
      <c r="B599" s="2">
        <v>42947</v>
      </c>
      <c r="C599" s="19" t="s">
        <v>295</v>
      </c>
      <c r="D599" s="19" t="s">
        <v>301</v>
      </c>
      <c r="E599" s="3">
        <v>53.46</v>
      </c>
      <c r="H599" s="18" t="s">
        <v>24</v>
      </c>
      <c r="I599" s="18" t="s">
        <v>25</v>
      </c>
      <c r="J599" s="18" t="s">
        <v>1717</v>
      </c>
      <c r="K599" s="18" t="s">
        <v>1718</v>
      </c>
      <c r="L599" s="18" t="s">
        <v>1719</v>
      </c>
      <c r="M599" s="3">
        <f t="shared" si="46"/>
        <v>8394.32</v>
      </c>
      <c r="N599" s="20">
        <f t="shared" si="45"/>
        <v>8340.86</v>
      </c>
      <c r="O599" s="16">
        <f t="shared" si="47"/>
        <v>0</v>
      </c>
      <c r="P599" s="16">
        <f t="shared" si="48"/>
        <v>0</v>
      </c>
      <c r="Q599" s="16">
        <f t="shared" si="49"/>
        <v>0</v>
      </c>
    </row>
    <row r="600" spans="1:17" x14ac:dyDescent="0.25">
      <c r="A600" s="18" t="s">
        <v>1720</v>
      </c>
      <c r="B600" s="2">
        <v>42947</v>
      </c>
      <c r="C600" s="19" t="s">
        <v>289</v>
      </c>
      <c r="D600" s="19" t="s">
        <v>301</v>
      </c>
      <c r="E600" s="3">
        <v>76.53</v>
      </c>
      <c r="H600" s="18" t="s">
        <v>186</v>
      </c>
      <c r="I600" s="18" t="s">
        <v>187</v>
      </c>
      <c r="J600" s="18" t="s">
        <v>1721</v>
      </c>
      <c r="K600" s="16" t="s">
        <v>1722</v>
      </c>
      <c r="L600" s="18" t="s">
        <v>1723</v>
      </c>
      <c r="M600" s="3">
        <f t="shared" si="46"/>
        <v>8340.86</v>
      </c>
      <c r="N600" s="3">
        <f t="shared" si="45"/>
        <v>8264.33</v>
      </c>
      <c r="O600" s="16">
        <f t="shared" si="47"/>
        <v>0</v>
      </c>
      <c r="P600" s="16">
        <f t="shared" si="48"/>
        <v>0</v>
      </c>
      <c r="Q600" s="16">
        <f t="shared" si="49"/>
        <v>0</v>
      </c>
    </row>
    <row r="601" spans="1:17" x14ac:dyDescent="0.25">
      <c r="A601" s="18" t="s">
        <v>1724</v>
      </c>
      <c r="B601" s="2">
        <v>42947</v>
      </c>
      <c r="C601" s="19" t="s">
        <v>295</v>
      </c>
      <c r="D601" s="19" t="s">
        <v>301</v>
      </c>
      <c r="E601" s="3">
        <v>43.92</v>
      </c>
      <c r="H601" s="18" t="s">
        <v>1725</v>
      </c>
      <c r="I601" s="18" t="s">
        <v>1726</v>
      </c>
      <c r="J601" s="18" t="s">
        <v>1727</v>
      </c>
      <c r="K601" s="18" t="s">
        <v>1728</v>
      </c>
      <c r="L601" s="18" t="s">
        <v>1729</v>
      </c>
      <c r="M601" s="3">
        <f t="shared" si="46"/>
        <v>8264.33</v>
      </c>
      <c r="N601" s="3">
        <f t="shared" si="45"/>
        <v>8220.41</v>
      </c>
      <c r="O601" s="16">
        <f t="shared" si="47"/>
        <v>0</v>
      </c>
      <c r="P601" s="16">
        <f t="shared" si="48"/>
        <v>0</v>
      </c>
      <c r="Q601" s="16">
        <f t="shared" si="49"/>
        <v>0</v>
      </c>
    </row>
    <row r="602" spans="1:17" x14ac:dyDescent="0.25">
      <c r="A602" s="18" t="s">
        <v>1730</v>
      </c>
      <c r="B602" s="2">
        <v>42947</v>
      </c>
      <c r="C602" s="19" t="s">
        <v>289</v>
      </c>
      <c r="D602" s="19" t="s">
        <v>301</v>
      </c>
      <c r="E602" s="3">
        <v>50</v>
      </c>
      <c r="H602" s="18" t="s">
        <v>1731</v>
      </c>
      <c r="I602" s="18" t="s">
        <v>1732</v>
      </c>
      <c r="J602" s="18" t="s">
        <v>1733</v>
      </c>
      <c r="K602" s="18" t="s">
        <v>1734</v>
      </c>
      <c r="L602" s="18" t="s">
        <v>1735</v>
      </c>
      <c r="M602" s="3">
        <f t="shared" si="46"/>
        <v>8220.41</v>
      </c>
      <c r="N602" s="3">
        <f t="shared" si="45"/>
        <v>8170.41</v>
      </c>
      <c r="O602" s="16">
        <f t="shared" si="47"/>
        <v>0</v>
      </c>
      <c r="P602" s="16">
        <f t="shared" si="48"/>
        <v>0</v>
      </c>
      <c r="Q602" s="16">
        <f t="shared" si="49"/>
        <v>0</v>
      </c>
    </row>
    <row r="603" spans="1:17" x14ac:dyDescent="0.25">
      <c r="A603" s="18" t="s">
        <v>1736</v>
      </c>
      <c r="B603" s="2">
        <v>42947</v>
      </c>
      <c r="C603" s="19" t="s">
        <v>295</v>
      </c>
      <c r="D603" s="19" t="s">
        <v>300</v>
      </c>
      <c r="E603" s="3">
        <v>5</v>
      </c>
      <c r="H603" s="18" t="s">
        <v>344</v>
      </c>
      <c r="I603" s="16" t="s">
        <v>15</v>
      </c>
      <c r="J603" s="18" t="s">
        <v>16</v>
      </c>
      <c r="K603" s="18" t="s">
        <v>17</v>
      </c>
      <c r="L603" s="18" t="s">
        <v>17</v>
      </c>
      <c r="M603" s="3">
        <f t="shared" si="46"/>
        <v>8170.41</v>
      </c>
      <c r="N603" s="3">
        <f t="shared" si="45"/>
        <v>8165.41</v>
      </c>
      <c r="O603" s="16">
        <f t="shared" si="47"/>
        <v>0</v>
      </c>
      <c r="P603" s="16">
        <f t="shared" si="48"/>
        <v>0</v>
      </c>
      <c r="Q603" s="16">
        <f t="shared" si="49"/>
        <v>0</v>
      </c>
    </row>
    <row r="604" spans="1:17" x14ac:dyDescent="0.25">
      <c r="A604" s="18" t="s">
        <v>1737</v>
      </c>
      <c r="B604" s="2">
        <v>42947</v>
      </c>
      <c r="C604" s="19" t="s">
        <v>295</v>
      </c>
      <c r="D604" s="19" t="s">
        <v>300</v>
      </c>
      <c r="E604" s="3">
        <v>6.8</v>
      </c>
      <c r="H604" s="18" t="s">
        <v>344</v>
      </c>
      <c r="I604" s="18" t="s">
        <v>15</v>
      </c>
      <c r="J604" s="18" t="s">
        <v>18</v>
      </c>
      <c r="K604" s="18" t="s">
        <v>17</v>
      </c>
      <c r="L604" s="18" t="s">
        <v>17</v>
      </c>
      <c r="M604" s="3">
        <f t="shared" si="46"/>
        <v>8165.41</v>
      </c>
      <c r="N604" s="3">
        <f t="shared" si="45"/>
        <v>8158.61</v>
      </c>
      <c r="O604" s="16">
        <f t="shared" si="47"/>
        <v>0</v>
      </c>
      <c r="P604" s="16">
        <f t="shared" si="48"/>
        <v>0</v>
      </c>
      <c r="Q604" s="16">
        <f t="shared" si="49"/>
        <v>0</v>
      </c>
    </row>
    <row r="605" spans="1:17" x14ac:dyDescent="0.25">
      <c r="A605" s="18" t="s">
        <v>1738</v>
      </c>
      <c r="B605" s="2">
        <v>42948</v>
      </c>
      <c r="C605" s="19" t="s">
        <v>295</v>
      </c>
      <c r="D605" s="19"/>
      <c r="F605" s="3">
        <v>0.01</v>
      </c>
      <c r="G605" s="20" t="s">
        <v>300</v>
      </c>
      <c r="H605" s="18" t="s">
        <v>344</v>
      </c>
      <c r="I605" s="18" t="s">
        <v>15</v>
      </c>
      <c r="J605" s="18" t="s">
        <v>19</v>
      </c>
      <c r="K605" s="18" t="s">
        <v>17</v>
      </c>
      <c r="L605" s="18" t="s">
        <v>17</v>
      </c>
      <c r="M605" s="3">
        <f t="shared" si="46"/>
        <v>8158.61</v>
      </c>
      <c r="N605" s="3">
        <f t="shared" si="45"/>
        <v>8158.62</v>
      </c>
      <c r="O605" s="16">
        <f t="shared" si="47"/>
        <v>0</v>
      </c>
      <c r="P605" s="16">
        <f t="shared" si="48"/>
        <v>0</v>
      </c>
      <c r="Q605" s="16">
        <f t="shared" si="49"/>
        <v>0</v>
      </c>
    </row>
    <row r="606" spans="1:17" x14ac:dyDescent="0.25">
      <c r="A606" s="18" t="s">
        <v>1739</v>
      </c>
      <c r="B606" s="2">
        <v>42947</v>
      </c>
      <c r="C606" s="19" t="s">
        <v>295</v>
      </c>
      <c r="D606" s="19" t="s">
        <v>300</v>
      </c>
      <c r="E606" s="3">
        <v>2.94</v>
      </c>
      <c r="H606" s="18" t="s">
        <v>344</v>
      </c>
      <c r="I606" s="18" t="s">
        <v>20</v>
      </c>
      <c r="J606" s="18" t="s">
        <v>21</v>
      </c>
      <c r="K606" s="18" t="s">
        <v>1740</v>
      </c>
      <c r="L606" s="18" t="s">
        <v>1740</v>
      </c>
      <c r="M606" s="3">
        <f t="shared" si="46"/>
        <v>8158.62</v>
      </c>
      <c r="N606" s="3">
        <f t="shared" si="45"/>
        <v>8155.68</v>
      </c>
      <c r="O606" s="16">
        <f t="shared" si="47"/>
        <v>0</v>
      </c>
      <c r="P606" s="16">
        <f t="shared" si="48"/>
        <v>0</v>
      </c>
      <c r="Q606" s="16">
        <f t="shared" si="49"/>
        <v>0</v>
      </c>
    </row>
    <row r="607" spans="1:17" x14ac:dyDescent="0.25">
      <c r="A607" s="18" t="s">
        <v>1698</v>
      </c>
      <c r="B607" s="2">
        <v>42948</v>
      </c>
      <c r="C607" s="20" t="s">
        <v>299</v>
      </c>
      <c r="D607" s="19"/>
      <c r="F607" s="3">
        <v>20</v>
      </c>
      <c r="G607" s="20" t="s">
        <v>299</v>
      </c>
      <c r="H607" s="18" t="s">
        <v>594</v>
      </c>
      <c r="I607" s="18" t="s">
        <v>53</v>
      </c>
      <c r="J607" s="18" t="s">
        <v>7</v>
      </c>
      <c r="K607" s="18" t="s">
        <v>1699</v>
      </c>
      <c r="L607" s="18" t="s">
        <v>1700</v>
      </c>
      <c r="M607" s="3">
        <f t="shared" si="46"/>
        <v>8155.68</v>
      </c>
      <c r="N607" s="3">
        <f t="shared" si="45"/>
        <v>8175.68</v>
      </c>
      <c r="O607" s="16">
        <f t="shared" si="47"/>
        <v>0</v>
      </c>
      <c r="P607" s="16">
        <f t="shared" si="48"/>
        <v>0</v>
      </c>
      <c r="Q607" s="16">
        <f t="shared" si="49"/>
        <v>0</v>
      </c>
    </row>
    <row r="608" spans="1:17" x14ac:dyDescent="0.25">
      <c r="A608" s="18" t="s">
        <v>1701</v>
      </c>
      <c r="B608" s="2">
        <v>42948</v>
      </c>
      <c r="C608" s="19" t="s">
        <v>295</v>
      </c>
      <c r="D608" s="19" t="s">
        <v>294</v>
      </c>
      <c r="E608" s="3">
        <v>3598.76</v>
      </c>
      <c r="H608" s="18" t="s">
        <v>30</v>
      </c>
      <c r="I608" s="18" t="s">
        <v>31</v>
      </c>
      <c r="J608" s="18" t="s">
        <v>1702</v>
      </c>
      <c r="K608" s="18" t="s">
        <v>1703</v>
      </c>
      <c r="L608" s="18" t="s">
        <v>1704</v>
      </c>
      <c r="M608" s="3">
        <f t="shared" si="46"/>
        <v>8175.68</v>
      </c>
      <c r="N608" s="3">
        <f t="shared" si="45"/>
        <v>4576.92</v>
      </c>
      <c r="O608" s="16">
        <f t="shared" si="47"/>
        <v>0</v>
      </c>
      <c r="P608" s="16">
        <f t="shared" si="48"/>
        <v>0</v>
      </c>
      <c r="Q608" s="16">
        <f t="shared" si="49"/>
        <v>0</v>
      </c>
    </row>
    <row r="609" spans="1:17" x14ac:dyDescent="0.25">
      <c r="A609" s="18" t="s">
        <v>1705</v>
      </c>
      <c r="B609" s="2">
        <v>42948</v>
      </c>
      <c r="C609" s="19" t="s">
        <v>292</v>
      </c>
      <c r="D609" s="19" t="s">
        <v>301</v>
      </c>
      <c r="E609" s="3">
        <v>42</v>
      </c>
      <c r="H609" s="18" t="s">
        <v>8</v>
      </c>
      <c r="I609" s="18" t="s">
        <v>9</v>
      </c>
      <c r="J609" s="18" t="s">
        <v>1706</v>
      </c>
      <c r="K609" s="18" t="s">
        <v>1707</v>
      </c>
      <c r="L609" s="18" t="s">
        <v>1708</v>
      </c>
      <c r="M609" s="3">
        <f t="shared" si="46"/>
        <v>4576.92</v>
      </c>
      <c r="N609" s="3">
        <f t="shared" si="45"/>
        <v>4534.92</v>
      </c>
      <c r="O609" s="16">
        <f t="shared" si="47"/>
        <v>0</v>
      </c>
      <c r="P609" s="16">
        <f t="shared" si="48"/>
        <v>0</v>
      </c>
      <c r="Q609" s="16">
        <f t="shared" si="49"/>
        <v>0</v>
      </c>
    </row>
    <row r="610" spans="1:17" x14ac:dyDescent="0.25">
      <c r="A610" s="18" t="s">
        <v>1709</v>
      </c>
      <c r="B610" s="2">
        <v>42948</v>
      </c>
      <c r="C610" s="19" t="s">
        <v>295</v>
      </c>
      <c r="D610" s="19" t="s">
        <v>300</v>
      </c>
      <c r="E610" s="3">
        <v>1.53</v>
      </c>
      <c r="H610" s="18" t="s">
        <v>367</v>
      </c>
      <c r="I610" s="18" t="s">
        <v>20</v>
      </c>
      <c r="J610" s="18" t="s">
        <v>21</v>
      </c>
      <c r="K610" s="18" t="s">
        <v>1710</v>
      </c>
      <c r="L610" s="18" t="s">
        <v>1710</v>
      </c>
      <c r="M610" s="3">
        <f t="shared" si="46"/>
        <v>4534.92</v>
      </c>
      <c r="N610" s="3">
        <f t="shared" si="45"/>
        <v>4533.3900000000003</v>
      </c>
      <c r="O610" s="16">
        <f t="shared" si="47"/>
        <v>0</v>
      </c>
      <c r="P610" s="16">
        <f t="shared" si="48"/>
        <v>0</v>
      </c>
      <c r="Q610" s="16">
        <f t="shared" si="49"/>
        <v>0</v>
      </c>
    </row>
    <row r="611" spans="1:17" x14ac:dyDescent="0.25">
      <c r="A611" s="18" t="s">
        <v>1691</v>
      </c>
      <c r="B611" s="2">
        <v>42949</v>
      </c>
      <c r="C611" s="20" t="s">
        <v>299</v>
      </c>
      <c r="D611" s="19"/>
      <c r="F611" s="3">
        <v>70</v>
      </c>
      <c r="G611" s="20" t="s">
        <v>299</v>
      </c>
      <c r="H611" s="18" t="s">
        <v>1692</v>
      </c>
      <c r="I611" s="18" t="s">
        <v>1693</v>
      </c>
      <c r="J611" s="18" t="s">
        <v>7</v>
      </c>
      <c r="K611" s="18" t="s">
        <v>1694</v>
      </c>
      <c r="L611" s="18" t="s">
        <v>1695</v>
      </c>
      <c r="M611" s="3">
        <f t="shared" si="46"/>
        <v>4533.3900000000003</v>
      </c>
      <c r="N611" s="3">
        <f t="shared" si="45"/>
        <v>4603.3900000000003</v>
      </c>
      <c r="O611" s="16">
        <f t="shared" si="47"/>
        <v>0</v>
      </c>
      <c r="P611" s="16">
        <f t="shared" si="48"/>
        <v>0</v>
      </c>
      <c r="Q611" s="16">
        <f t="shared" si="49"/>
        <v>0</v>
      </c>
    </row>
    <row r="612" spans="1:17" x14ac:dyDescent="0.25">
      <c r="A612" s="18" t="s">
        <v>1696</v>
      </c>
      <c r="B612" s="2">
        <v>42949</v>
      </c>
      <c r="C612" s="19" t="s">
        <v>295</v>
      </c>
      <c r="D612" s="19" t="s">
        <v>300</v>
      </c>
      <c r="E612" s="3">
        <v>0.12</v>
      </c>
      <c r="H612" s="18" t="s">
        <v>367</v>
      </c>
      <c r="I612" s="18" t="s">
        <v>20</v>
      </c>
      <c r="J612" s="18" t="s">
        <v>21</v>
      </c>
      <c r="K612" s="18" t="s">
        <v>1697</v>
      </c>
      <c r="L612" s="18" t="s">
        <v>1697</v>
      </c>
      <c r="M612" s="3">
        <f t="shared" si="46"/>
        <v>4603.3900000000003</v>
      </c>
      <c r="N612" s="3">
        <f t="shared" si="45"/>
        <v>4603.2700000000004</v>
      </c>
      <c r="O612" s="16">
        <f t="shared" si="47"/>
        <v>0</v>
      </c>
      <c r="P612" s="16">
        <f t="shared" si="48"/>
        <v>0</v>
      </c>
      <c r="Q612" s="16">
        <f t="shared" si="49"/>
        <v>0</v>
      </c>
    </row>
    <row r="613" spans="1:17" x14ac:dyDescent="0.25">
      <c r="A613" s="18" t="s">
        <v>1682</v>
      </c>
      <c r="B613" s="2">
        <v>42951</v>
      </c>
      <c r="C613" s="20" t="s">
        <v>299</v>
      </c>
      <c r="D613" s="19"/>
      <c r="F613" s="3">
        <v>27</v>
      </c>
      <c r="G613" s="20" t="s">
        <v>299</v>
      </c>
      <c r="H613" s="18" t="s">
        <v>822</v>
      </c>
      <c r="I613" s="18" t="s">
        <v>823</v>
      </c>
      <c r="J613" s="18" t="s">
        <v>824</v>
      </c>
      <c r="K613" s="16"/>
      <c r="L613" s="16" t="s">
        <v>1683</v>
      </c>
      <c r="M613" s="3">
        <f t="shared" si="46"/>
        <v>4603.2700000000004</v>
      </c>
      <c r="N613" s="3">
        <f t="shared" si="45"/>
        <v>4630.2700000000004</v>
      </c>
      <c r="O613" s="16">
        <f t="shared" si="47"/>
        <v>0</v>
      </c>
      <c r="P613" s="16">
        <f t="shared" si="48"/>
        <v>0</v>
      </c>
      <c r="Q613" s="16">
        <f t="shared" si="49"/>
        <v>0</v>
      </c>
    </row>
    <row r="614" spans="1:17" x14ac:dyDescent="0.25">
      <c r="A614" s="18" t="s">
        <v>1684</v>
      </c>
      <c r="B614" s="2">
        <v>42951</v>
      </c>
      <c r="C614" s="20" t="s">
        <v>299</v>
      </c>
      <c r="D614" s="19"/>
      <c r="F614" s="3">
        <v>75</v>
      </c>
      <c r="G614" s="20" t="s">
        <v>299</v>
      </c>
      <c r="H614" s="18" t="s">
        <v>1685</v>
      </c>
      <c r="I614" s="18" t="s">
        <v>1686</v>
      </c>
      <c r="J614" s="18" t="s">
        <v>7</v>
      </c>
      <c r="K614" s="18" t="s">
        <v>39</v>
      </c>
      <c r="L614" s="18" t="s">
        <v>1687</v>
      </c>
      <c r="M614" s="3">
        <f t="shared" si="46"/>
        <v>4630.2700000000004</v>
      </c>
      <c r="N614" s="3">
        <f t="shared" si="45"/>
        <v>4705.2700000000004</v>
      </c>
      <c r="O614" s="16">
        <f t="shared" si="47"/>
        <v>0</v>
      </c>
      <c r="P614" s="16">
        <f t="shared" si="48"/>
        <v>0</v>
      </c>
      <c r="Q614" s="16">
        <f t="shared" si="49"/>
        <v>0</v>
      </c>
    </row>
    <row r="615" spans="1:17" x14ac:dyDescent="0.25">
      <c r="A615" s="18" t="s">
        <v>1688</v>
      </c>
      <c r="B615" s="2">
        <v>42951</v>
      </c>
      <c r="C615" s="20" t="s">
        <v>299</v>
      </c>
      <c r="D615" s="19"/>
      <c r="F615" s="3">
        <v>20</v>
      </c>
      <c r="G615" s="20" t="s">
        <v>299</v>
      </c>
      <c r="H615" s="18" t="s">
        <v>104</v>
      </c>
      <c r="I615" s="18" t="s">
        <v>105</v>
      </c>
      <c r="J615" s="18" t="s">
        <v>1689</v>
      </c>
      <c r="K615" s="18"/>
      <c r="L615" s="18" t="s">
        <v>1690</v>
      </c>
      <c r="M615" s="3">
        <f t="shared" si="46"/>
        <v>4705.2700000000004</v>
      </c>
      <c r="N615" s="3">
        <f t="shared" si="45"/>
        <v>4725.2700000000004</v>
      </c>
      <c r="O615" s="16">
        <f t="shared" si="47"/>
        <v>0</v>
      </c>
      <c r="P615" s="16">
        <f t="shared" si="48"/>
        <v>0</v>
      </c>
      <c r="Q615" s="16">
        <f t="shared" si="49"/>
        <v>0</v>
      </c>
    </row>
    <row r="616" spans="1:17" x14ac:dyDescent="0.25">
      <c r="A616" s="18" t="s">
        <v>1677</v>
      </c>
      <c r="B616" s="2">
        <v>42951</v>
      </c>
      <c r="C616" s="20" t="s">
        <v>291</v>
      </c>
      <c r="D616" s="19"/>
      <c r="F616" s="3">
        <v>548.20000000000005</v>
      </c>
      <c r="G616" s="20" t="s">
        <v>291</v>
      </c>
      <c r="H616" s="18" t="s">
        <v>112</v>
      </c>
      <c r="I616" s="18" t="s">
        <v>113</v>
      </c>
      <c r="J616" s="18" t="s">
        <v>7</v>
      </c>
      <c r="K616" s="18" t="s">
        <v>1678</v>
      </c>
      <c r="L616" s="18" t="s">
        <v>1679</v>
      </c>
      <c r="M616" s="20">
        <f t="shared" si="46"/>
        <v>4725.2700000000004</v>
      </c>
      <c r="N616" s="3">
        <f t="shared" si="45"/>
        <v>5273.47</v>
      </c>
      <c r="O616" s="16">
        <f t="shared" si="47"/>
        <v>0</v>
      </c>
      <c r="P616" s="16">
        <f t="shared" si="48"/>
        <v>0</v>
      </c>
      <c r="Q616" s="16">
        <f t="shared" si="49"/>
        <v>0</v>
      </c>
    </row>
    <row r="617" spans="1:17" x14ac:dyDescent="0.25">
      <c r="A617" s="1" t="s">
        <v>1680</v>
      </c>
      <c r="B617" s="2">
        <v>42951</v>
      </c>
      <c r="C617" s="19" t="s">
        <v>295</v>
      </c>
      <c r="D617" s="19" t="s">
        <v>300</v>
      </c>
      <c r="E617" s="3">
        <v>0.24</v>
      </c>
      <c r="H617" s="18" t="s">
        <v>367</v>
      </c>
      <c r="I617" s="1" t="s">
        <v>20</v>
      </c>
      <c r="J617" s="1" t="s">
        <v>21</v>
      </c>
      <c r="K617" s="1" t="s">
        <v>1681</v>
      </c>
      <c r="L617" s="1" t="s">
        <v>1681</v>
      </c>
      <c r="M617" s="3">
        <f t="shared" si="46"/>
        <v>5273.47</v>
      </c>
      <c r="N617" s="3">
        <f t="shared" si="45"/>
        <v>5273.2300000000005</v>
      </c>
      <c r="O617" s="16">
        <f t="shared" si="47"/>
        <v>0</v>
      </c>
      <c r="P617" s="16">
        <f t="shared" si="48"/>
        <v>0</v>
      </c>
      <c r="Q617" s="16">
        <f t="shared" si="49"/>
        <v>0</v>
      </c>
    </row>
    <row r="618" spans="1:17" x14ac:dyDescent="0.25">
      <c r="A618" s="1" t="s">
        <v>1667</v>
      </c>
      <c r="B618" s="2">
        <v>42955</v>
      </c>
      <c r="C618" s="19" t="s">
        <v>292</v>
      </c>
      <c r="D618" s="19" t="s">
        <v>301</v>
      </c>
      <c r="E618" s="3">
        <v>150</v>
      </c>
      <c r="H618" s="18" t="s">
        <v>218</v>
      </c>
      <c r="I618" s="1" t="s">
        <v>219</v>
      </c>
      <c r="J618" s="1" t="s">
        <v>1668</v>
      </c>
      <c r="K618" s="18" t="s">
        <v>1669</v>
      </c>
      <c r="L618" s="1" t="s">
        <v>1670</v>
      </c>
      <c r="M618" s="20">
        <f t="shared" si="46"/>
        <v>5273.2300000000005</v>
      </c>
      <c r="N618" s="3">
        <f t="shared" si="45"/>
        <v>5123.2300000000005</v>
      </c>
      <c r="O618" s="16">
        <f t="shared" si="47"/>
        <v>0</v>
      </c>
      <c r="P618" s="16">
        <f t="shared" si="48"/>
        <v>0</v>
      </c>
      <c r="Q618" s="16">
        <f t="shared" si="49"/>
        <v>0</v>
      </c>
    </row>
    <row r="619" spans="1:17" x14ac:dyDescent="0.25">
      <c r="A619" s="1" t="s">
        <v>1671</v>
      </c>
      <c r="B619" s="2">
        <v>42955</v>
      </c>
      <c r="C619" s="19" t="s">
        <v>3360</v>
      </c>
      <c r="D619" s="19" t="s">
        <v>303</v>
      </c>
      <c r="E619" s="3">
        <v>500</v>
      </c>
      <c r="H619" s="18" t="s">
        <v>359</v>
      </c>
      <c r="I619" s="1" t="s">
        <v>360</v>
      </c>
      <c r="J619" s="1" t="s">
        <v>1672</v>
      </c>
      <c r="K619" s="18" t="s">
        <v>1673</v>
      </c>
      <c r="L619" s="1" t="s">
        <v>1670</v>
      </c>
      <c r="M619" s="3">
        <f t="shared" si="46"/>
        <v>5123.2300000000005</v>
      </c>
      <c r="N619" s="3">
        <f t="shared" si="45"/>
        <v>4623.2300000000005</v>
      </c>
      <c r="O619" s="16">
        <f t="shared" si="47"/>
        <v>0</v>
      </c>
      <c r="P619" s="16">
        <f t="shared" si="48"/>
        <v>0</v>
      </c>
      <c r="Q619" s="16">
        <f t="shared" si="49"/>
        <v>0</v>
      </c>
    </row>
    <row r="620" spans="1:17" x14ac:dyDescent="0.25">
      <c r="A620" s="1" t="s">
        <v>1674</v>
      </c>
      <c r="B620" s="2">
        <v>42955</v>
      </c>
      <c r="C620" s="19" t="s">
        <v>289</v>
      </c>
      <c r="D620" s="19" t="s">
        <v>308</v>
      </c>
      <c r="E620" s="3">
        <v>1000</v>
      </c>
      <c r="H620" s="18" t="s">
        <v>344</v>
      </c>
      <c r="I620" s="1" t="s">
        <v>15</v>
      </c>
      <c r="J620" s="1" t="s">
        <v>108</v>
      </c>
      <c r="K620" s="18" t="s">
        <v>17</v>
      </c>
      <c r="L620" s="18" t="s">
        <v>93</v>
      </c>
      <c r="M620" s="3">
        <f t="shared" si="46"/>
        <v>4623.2300000000005</v>
      </c>
      <c r="N620" s="20">
        <f t="shared" si="45"/>
        <v>3623.2300000000005</v>
      </c>
      <c r="O620" s="16">
        <f t="shared" si="47"/>
        <v>0</v>
      </c>
      <c r="P620" s="16">
        <f t="shared" si="48"/>
        <v>0</v>
      </c>
      <c r="Q620" s="16">
        <f t="shared" si="49"/>
        <v>0</v>
      </c>
    </row>
    <row r="621" spans="1:17" x14ac:dyDescent="0.25">
      <c r="A621" s="1" t="s">
        <v>1675</v>
      </c>
      <c r="B621" s="2">
        <v>42955</v>
      </c>
      <c r="C621" s="19" t="s">
        <v>295</v>
      </c>
      <c r="D621" s="19" t="s">
        <v>300</v>
      </c>
      <c r="E621" s="3">
        <v>1.41</v>
      </c>
      <c r="H621" s="18" t="s">
        <v>367</v>
      </c>
      <c r="I621" s="1" t="s">
        <v>20</v>
      </c>
      <c r="J621" s="1" t="s">
        <v>21</v>
      </c>
      <c r="K621" s="18" t="s">
        <v>1676</v>
      </c>
      <c r="L621" s="18" t="s">
        <v>1676</v>
      </c>
      <c r="M621" s="3">
        <f t="shared" si="46"/>
        <v>3623.2300000000005</v>
      </c>
      <c r="N621" s="3">
        <f t="shared" si="45"/>
        <v>3621.8200000000006</v>
      </c>
      <c r="O621" s="16">
        <f t="shared" si="47"/>
        <v>0</v>
      </c>
      <c r="P621" s="16">
        <f t="shared" si="48"/>
        <v>0</v>
      </c>
      <c r="Q621" s="16">
        <f t="shared" si="49"/>
        <v>0</v>
      </c>
    </row>
    <row r="622" spans="1:17" x14ac:dyDescent="0.25">
      <c r="A622" s="1" t="s">
        <v>1657</v>
      </c>
      <c r="B622" s="2">
        <v>42957</v>
      </c>
      <c r="C622" s="19" t="s">
        <v>295</v>
      </c>
      <c r="D622" s="19" t="s">
        <v>334</v>
      </c>
      <c r="E622" s="3">
        <v>54.44</v>
      </c>
      <c r="H622" s="18" t="s">
        <v>77</v>
      </c>
      <c r="I622" s="18" t="s">
        <v>78</v>
      </c>
      <c r="J622" s="1" t="s">
        <v>1658</v>
      </c>
      <c r="K622" s="1" t="s">
        <v>1659</v>
      </c>
      <c r="L622" s="18" t="s">
        <v>79</v>
      </c>
      <c r="M622" s="3">
        <f t="shared" si="46"/>
        <v>3621.8200000000006</v>
      </c>
      <c r="N622" s="3">
        <f t="shared" si="45"/>
        <v>3567.3800000000006</v>
      </c>
      <c r="O622" s="16">
        <f t="shared" si="47"/>
        <v>0</v>
      </c>
      <c r="P622" s="16">
        <f t="shared" si="48"/>
        <v>0</v>
      </c>
      <c r="Q622" s="16">
        <f t="shared" si="49"/>
        <v>0</v>
      </c>
    </row>
    <row r="623" spans="1:17" x14ac:dyDescent="0.25">
      <c r="A623" s="1" t="s">
        <v>1660</v>
      </c>
      <c r="B623" s="2">
        <v>42957</v>
      </c>
      <c r="C623" s="20" t="s">
        <v>292</v>
      </c>
      <c r="D623" s="19"/>
      <c r="F623" s="3">
        <v>150</v>
      </c>
      <c r="G623" s="20" t="s">
        <v>292</v>
      </c>
      <c r="H623" s="18" t="s">
        <v>1661</v>
      </c>
      <c r="I623" s="18" t="s">
        <v>1662</v>
      </c>
      <c r="J623" s="1" t="s">
        <v>1663</v>
      </c>
      <c r="K623" s="1"/>
      <c r="L623" s="1" t="s">
        <v>1664</v>
      </c>
      <c r="M623" s="3">
        <f t="shared" si="46"/>
        <v>3567.3800000000006</v>
      </c>
      <c r="N623" s="3">
        <f t="shared" si="45"/>
        <v>3717.3800000000006</v>
      </c>
      <c r="O623" s="16">
        <f t="shared" si="47"/>
        <v>0</v>
      </c>
      <c r="P623" s="16">
        <f t="shared" si="48"/>
        <v>0</v>
      </c>
      <c r="Q623" s="16">
        <f t="shared" si="49"/>
        <v>0</v>
      </c>
    </row>
    <row r="624" spans="1:17" x14ac:dyDescent="0.25">
      <c r="A624" s="1" t="s">
        <v>1665</v>
      </c>
      <c r="B624" s="2">
        <v>42957</v>
      </c>
      <c r="C624" s="19" t="s">
        <v>295</v>
      </c>
      <c r="D624" s="19" t="s">
        <v>300</v>
      </c>
      <c r="E624" s="3">
        <v>1</v>
      </c>
      <c r="H624" s="18" t="s">
        <v>367</v>
      </c>
      <c r="I624" s="1" t="s">
        <v>20</v>
      </c>
      <c r="J624" s="1" t="s">
        <v>21</v>
      </c>
      <c r="K624" s="1" t="s">
        <v>1666</v>
      </c>
      <c r="L624" s="1" t="s">
        <v>1666</v>
      </c>
      <c r="M624" s="3">
        <f t="shared" si="46"/>
        <v>3717.3800000000006</v>
      </c>
      <c r="N624" s="3">
        <f t="shared" si="45"/>
        <v>3716.3800000000006</v>
      </c>
      <c r="O624" s="16">
        <f t="shared" si="47"/>
        <v>0</v>
      </c>
      <c r="P624" s="16">
        <f t="shared" si="48"/>
        <v>0</v>
      </c>
      <c r="Q624" s="16">
        <f t="shared" si="49"/>
        <v>0</v>
      </c>
    </row>
    <row r="625" spans="1:17" x14ac:dyDescent="0.25">
      <c r="A625" s="1" t="s">
        <v>1651</v>
      </c>
      <c r="B625" s="2">
        <v>42958</v>
      </c>
      <c r="C625" s="19" t="s">
        <v>292</v>
      </c>
      <c r="D625" s="19" t="s">
        <v>301</v>
      </c>
      <c r="E625" s="3">
        <v>48</v>
      </c>
      <c r="H625" s="18" t="s">
        <v>216</v>
      </c>
      <c r="I625" s="1" t="s">
        <v>217</v>
      </c>
      <c r="J625" s="1" t="s">
        <v>1652</v>
      </c>
      <c r="K625" s="18" t="s">
        <v>1653</v>
      </c>
      <c r="L625" s="1" t="s">
        <v>1654</v>
      </c>
      <c r="M625" s="3">
        <f t="shared" si="46"/>
        <v>3716.3800000000006</v>
      </c>
      <c r="N625" s="3">
        <f t="shared" si="45"/>
        <v>3668.3800000000006</v>
      </c>
      <c r="O625" s="16">
        <f t="shared" si="47"/>
        <v>0</v>
      </c>
      <c r="P625" s="16">
        <f t="shared" si="48"/>
        <v>0</v>
      </c>
      <c r="Q625" s="16">
        <f t="shared" si="49"/>
        <v>0</v>
      </c>
    </row>
    <row r="626" spans="1:17" x14ac:dyDescent="0.25">
      <c r="A626" s="1" t="s">
        <v>1655</v>
      </c>
      <c r="B626" s="2">
        <v>42958</v>
      </c>
      <c r="C626" s="19" t="s">
        <v>295</v>
      </c>
      <c r="D626" s="19" t="s">
        <v>300</v>
      </c>
      <c r="E626" s="3">
        <v>0.41</v>
      </c>
      <c r="H626" s="18" t="s">
        <v>367</v>
      </c>
      <c r="I626" s="1" t="s">
        <v>20</v>
      </c>
      <c r="J626" s="1" t="s">
        <v>21</v>
      </c>
      <c r="K626" s="16" t="s">
        <v>1656</v>
      </c>
      <c r="L626" s="1" t="s">
        <v>1656</v>
      </c>
      <c r="M626" s="3">
        <f t="shared" si="46"/>
        <v>3668.3800000000006</v>
      </c>
      <c r="N626" s="3">
        <f t="shared" si="45"/>
        <v>3667.9700000000007</v>
      </c>
      <c r="O626" s="16">
        <f t="shared" si="47"/>
        <v>0</v>
      </c>
      <c r="P626" s="16">
        <f t="shared" si="48"/>
        <v>0</v>
      </c>
      <c r="Q626" s="16">
        <f t="shared" si="49"/>
        <v>0</v>
      </c>
    </row>
    <row r="627" spans="1:17" x14ac:dyDescent="0.25">
      <c r="A627" s="1" t="s">
        <v>1638</v>
      </c>
      <c r="B627" s="2">
        <v>42961</v>
      </c>
      <c r="C627" s="19" t="s">
        <v>292</v>
      </c>
      <c r="D627" s="19" t="s">
        <v>301</v>
      </c>
      <c r="E627" s="3">
        <v>20.010000000000002</v>
      </c>
      <c r="H627" s="18" t="s">
        <v>8</v>
      </c>
      <c r="I627" s="1" t="s">
        <v>9</v>
      </c>
      <c r="J627" s="1" t="s">
        <v>1639</v>
      </c>
      <c r="K627" s="1" t="s">
        <v>1640</v>
      </c>
      <c r="L627" s="1" t="s">
        <v>1641</v>
      </c>
      <c r="M627" s="3">
        <f t="shared" si="46"/>
        <v>3667.9700000000007</v>
      </c>
      <c r="N627" s="3">
        <f t="shared" si="45"/>
        <v>3647.9600000000005</v>
      </c>
      <c r="O627" s="16">
        <f t="shared" si="47"/>
        <v>0</v>
      </c>
      <c r="P627" s="16">
        <f t="shared" si="48"/>
        <v>0</v>
      </c>
      <c r="Q627" s="16">
        <f t="shared" si="49"/>
        <v>0</v>
      </c>
    </row>
    <row r="628" spans="1:17" x14ac:dyDescent="0.25">
      <c r="A628" s="1" t="s">
        <v>1642</v>
      </c>
      <c r="B628" s="2">
        <v>42961</v>
      </c>
      <c r="C628" s="19" t="s">
        <v>292</v>
      </c>
      <c r="D628" s="19" t="s">
        <v>306</v>
      </c>
      <c r="E628" s="3">
        <v>119.99</v>
      </c>
      <c r="H628" s="18" t="s">
        <v>252</v>
      </c>
      <c r="I628" s="1" t="s">
        <v>253</v>
      </c>
      <c r="J628" s="1" t="s">
        <v>1643</v>
      </c>
      <c r="K628" s="18" t="s">
        <v>1644</v>
      </c>
      <c r="L628" s="18" t="s">
        <v>1641</v>
      </c>
      <c r="M628" s="3">
        <f t="shared" si="46"/>
        <v>3647.9600000000005</v>
      </c>
      <c r="N628" s="3">
        <f t="shared" si="45"/>
        <v>3527.9700000000007</v>
      </c>
      <c r="O628" s="16">
        <f t="shared" si="47"/>
        <v>0</v>
      </c>
      <c r="P628" s="16">
        <f t="shared" si="48"/>
        <v>0</v>
      </c>
      <c r="Q628" s="16">
        <f t="shared" si="49"/>
        <v>0</v>
      </c>
    </row>
    <row r="629" spans="1:17" x14ac:dyDescent="0.25">
      <c r="A629" s="1" t="s">
        <v>1645</v>
      </c>
      <c r="B629" s="2">
        <v>42961</v>
      </c>
      <c r="C629" s="20" t="s">
        <v>299</v>
      </c>
      <c r="D629" s="19"/>
      <c r="F629" s="3">
        <v>35</v>
      </c>
      <c r="G629" s="20" t="s">
        <v>299</v>
      </c>
      <c r="H629" s="18" t="s">
        <v>63</v>
      </c>
      <c r="I629" s="1" t="s">
        <v>64</v>
      </c>
      <c r="J629" s="1" t="s">
        <v>1646</v>
      </c>
      <c r="K629" s="18"/>
      <c r="L629" s="18" t="s">
        <v>1647</v>
      </c>
      <c r="M629" s="3">
        <f t="shared" si="46"/>
        <v>3527.9700000000007</v>
      </c>
      <c r="N629" s="3">
        <f t="shared" si="45"/>
        <v>3562.9700000000007</v>
      </c>
      <c r="O629" s="16">
        <f t="shared" si="47"/>
        <v>0</v>
      </c>
      <c r="P629" s="16">
        <f t="shared" si="48"/>
        <v>0</v>
      </c>
      <c r="Q629" s="16">
        <f t="shared" si="49"/>
        <v>0</v>
      </c>
    </row>
    <row r="630" spans="1:17" x14ac:dyDescent="0.25">
      <c r="A630" s="1" t="s">
        <v>1648</v>
      </c>
      <c r="B630" s="2">
        <v>42961</v>
      </c>
      <c r="C630" s="19" t="s">
        <v>289</v>
      </c>
      <c r="D630" s="19" t="s">
        <v>308</v>
      </c>
      <c r="E630" s="3">
        <v>15.34</v>
      </c>
      <c r="H630" s="18" t="s">
        <v>344</v>
      </c>
      <c r="I630" s="1" t="s">
        <v>15</v>
      </c>
      <c r="J630" s="1" t="s">
        <v>92</v>
      </c>
      <c r="K630" s="18" t="s">
        <v>17</v>
      </c>
      <c r="L630" s="1" t="s">
        <v>93</v>
      </c>
      <c r="M630" s="3">
        <f t="shared" si="46"/>
        <v>3562.9700000000007</v>
      </c>
      <c r="N630" s="3">
        <f t="shared" si="45"/>
        <v>3547.6300000000006</v>
      </c>
      <c r="O630" s="16">
        <f t="shared" si="47"/>
        <v>0</v>
      </c>
      <c r="P630" s="16">
        <f t="shared" si="48"/>
        <v>0</v>
      </c>
      <c r="Q630" s="16">
        <f t="shared" si="49"/>
        <v>0</v>
      </c>
    </row>
    <row r="631" spans="1:17" x14ac:dyDescent="0.25">
      <c r="A631" s="1" t="s">
        <v>1649</v>
      </c>
      <c r="B631" s="2">
        <v>42961</v>
      </c>
      <c r="C631" s="19" t="s">
        <v>295</v>
      </c>
      <c r="D631" s="19" t="s">
        <v>300</v>
      </c>
      <c r="E631" s="3">
        <v>1.41</v>
      </c>
      <c r="H631" s="18" t="s">
        <v>367</v>
      </c>
      <c r="I631" s="1" t="s">
        <v>20</v>
      </c>
      <c r="J631" s="1" t="s">
        <v>21</v>
      </c>
      <c r="K631" s="18" t="s">
        <v>1650</v>
      </c>
      <c r="L631" s="1" t="s">
        <v>1650</v>
      </c>
      <c r="M631" s="3">
        <f t="shared" si="46"/>
        <v>3547.6300000000006</v>
      </c>
      <c r="N631" s="3">
        <f t="shared" si="45"/>
        <v>3546.2200000000007</v>
      </c>
      <c r="O631" s="16">
        <f t="shared" si="47"/>
        <v>0</v>
      </c>
      <c r="P631" s="16">
        <f t="shared" si="48"/>
        <v>0</v>
      </c>
      <c r="Q631" s="16">
        <f t="shared" si="49"/>
        <v>0</v>
      </c>
    </row>
    <row r="632" spans="1:17" x14ac:dyDescent="0.25">
      <c r="A632" s="1" t="s">
        <v>1635</v>
      </c>
      <c r="B632" s="2">
        <v>42964</v>
      </c>
      <c r="C632" s="20" t="s">
        <v>289</v>
      </c>
      <c r="D632" s="19"/>
      <c r="F632" s="3">
        <v>3494.63</v>
      </c>
      <c r="G632" s="20" t="s">
        <v>289</v>
      </c>
      <c r="H632" s="18" t="s">
        <v>189</v>
      </c>
      <c r="I632" s="1" t="s">
        <v>190</v>
      </c>
      <c r="J632" s="1" t="s">
        <v>1636</v>
      </c>
      <c r="K632" s="16"/>
      <c r="L632" s="1" t="s">
        <v>1637</v>
      </c>
      <c r="M632" s="3">
        <f t="shared" si="46"/>
        <v>3546.2200000000007</v>
      </c>
      <c r="N632" s="3">
        <f t="shared" si="45"/>
        <v>7040.85</v>
      </c>
      <c r="O632" s="16">
        <f t="shared" si="47"/>
        <v>0</v>
      </c>
      <c r="P632" s="16">
        <f t="shared" si="48"/>
        <v>0</v>
      </c>
      <c r="Q632" s="16">
        <f t="shared" si="49"/>
        <v>0</v>
      </c>
    </row>
    <row r="633" spans="1:17" x14ac:dyDescent="0.25">
      <c r="A633" s="1" t="s">
        <v>1632</v>
      </c>
      <c r="B633" s="2">
        <v>42968</v>
      </c>
      <c r="C633" s="20" t="s">
        <v>299</v>
      </c>
      <c r="D633" s="19"/>
      <c r="F633" s="3">
        <v>20</v>
      </c>
      <c r="G633" s="20" t="s">
        <v>299</v>
      </c>
      <c r="H633" s="18" t="s">
        <v>60</v>
      </c>
      <c r="I633" s="1" t="s">
        <v>1540</v>
      </c>
      <c r="J633" s="1" t="s">
        <v>1633</v>
      </c>
      <c r="K633" s="18"/>
      <c r="L633" s="1" t="s">
        <v>1634</v>
      </c>
      <c r="M633" s="3">
        <f t="shared" si="46"/>
        <v>7040.85</v>
      </c>
      <c r="N633" s="3">
        <f t="shared" si="45"/>
        <v>7060.85</v>
      </c>
      <c r="O633" s="16">
        <f t="shared" si="47"/>
        <v>0</v>
      </c>
      <c r="P633" s="16">
        <f t="shared" si="48"/>
        <v>0</v>
      </c>
      <c r="Q633" s="16">
        <f t="shared" si="49"/>
        <v>0</v>
      </c>
    </row>
    <row r="634" spans="1:17" x14ac:dyDescent="0.25">
      <c r="A634" s="1" t="s">
        <v>1629</v>
      </c>
      <c r="B634" s="2">
        <v>42971</v>
      </c>
      <c r="C634" s="19" t="s">
        <v>292</v>
      </c>
      <c r="D634" s="19" t="s">
        <v>301</v>
      </c>
      <c r="E634" s="3">
        <v>137.1</v>
      </c>
      <c r="H634" s="18" t="s">
        <v>8</v>
      </c>
      <c r="I634" s="1" t="s">
        <v>9</v>
      </c>
      <c r="J634" s="1" t="s">
        <v>1630</v>
      </c>
      <c r="K634" s="18" t="s">
        <v>1631</v>
      </c>
      <c r="L634" s="1" t="s">
        <v>1573</v>
      </c>
      <c r="M634" s="3">
        <f t="shared" si="46"/>
        <v>7060.85</v>
      </c>
      <c r="N634" s="3">
        <f t="shared" si="45"/>
        <v>6923.75</v>
      </c>
      <c r="O634" s="16">
        <f t="shared" si="47"/>
        <v>0</v>
      </c>
      <c r="P634" s="16">
        <f t="shared" si="48"/>
        <v>0</v>
      </c>
      <c r="Q634" s="16">
        <f t="shared" si="49"/>
        <v>0</v>
      </c>
    </row>
    <row r="635" spans="1:17" x14ac:dyDescent="0.25">
      <c r="A635" s="1" t="s">
        <v>1568</v>
      </c>
      <c r="B635" s="2">
        <v>42971</v>
      </c>
      <c r="C635" s="19" t="s">
        <v>292</v>
      </c>
      <c r="D635" s="19" t="s">
        <v>301</v>
      </c>
      <c r="E635" s="3">
        <v>238.52</v>
      </c>
      <c r="H635" s="18" t="s">
        <v>1569</v>
      </c>
      <c r="I635" s="1" t="s">
        <v>1570</v>
      </c>
      <c r="J635" s="1" t="s">
        <v>1571</v>
      </c>
      <c r="K635" s="18" t="s">
        <v>1572</v>
      </c>
      <c r="L635" s="1" t="s">
        <v>1573</v>
      </c>
      <c r="M635" s="3">
        <f t="shared" si="46"/>
        <v>6923.75</v>
      </c>
      <c r="N635" s="3">
        <f t="shared" si="45"/>
        <v>6685.23</v>
      </c>
      <c r="O635" s="16">
        <f t="shared" si="47"/>
        <v>0</v>
      </c>
      <c r="P635" s="16">
        <f t="shared" si="48"/>
        <v>0</v>
      </c>
      <c r="Q635" s="16">
        <f t="shared" si="49"/>
        <v>0</v>
      </c>
    </row>
    <row r="636" spans="1:17" x14ac:dyDescent="0.25">
      <c r="A636" s="1" t="s">
        <v>1574</v>
      </c>
      <c r="B636" s="2">
        <v>42971</v>
      </c>
      <c r="C636" s="19" t="s">
        <v>292</v>
      </c>
      <c r="D636" s="19" t="s">
        <v>301</v>
      </c>
      <c r="E636" s="3">
        <v>55.3</v>
      </c>
      <c r="H636" s="18" t="s">
        <v>195</v>
      </c>
      <c r="I636" s="1" t="s">
        <v>196</v>
      </c>
      <c r="J636" s="1" t="s">
        <v>1575</v>
      </c>
      <c r="K636" s="18" t="s">
        <v>1576</v>
      </c>
      <c r="L636" s="1" t="s">
        <v>1577</v>
      </c>
      <c r="M636" s="3">
        <f t="shared" si="46"/>
        <v>6685.23</v>
      </c>
      <c r="N636" s="3">
        <f t="shared" si="45"/>
        <v>6629.9299999999994</v>
      </c>
      <c r="O636" s="16">
        <f t="shared" si="47"/>
        <v>0</v>
      </c>
      <c r="P636" s="16">
        <f t="shared" si="48"/>
        <v>0</v>
      </c>
      <c r="Q636" s="16">
        <f t="shared" si="49"/>
        <v>0</v>
      </c>
    </row>
    <row r="637" spans="1:17" x14ac:dyDescent="0.25">
      <c r="A637" s="1" t="s">
        <v>1578</v>
      </c>
      <c r="B637" s="2">
        <v>42971</v>
      </c>
      <c r="C637" s="19" t="s">
        <v>292</v>
      </c>
      <c r="D637" s="19" t="s">
        <v>301</v>
      </c>
      <c r="E637" s="3">
        <v>95.6</v>
      </c>
      <c r="H637" s="18" t="s">
        <v>195</v>
      </c>
      <c r="I637" s="1" t="s">
        <v>196</v>
      </c>
      <c r="J637" s="1" t="s">
        <v>1575</v>
      </c>
      <c r="K637" s="18" t="s">
        <v>1579</v>
      </c>
      <c r="L637" s="1" t="s">
        <v>1580</v>
      </c>
      <c r="M637" s="3">
        <f t="shared" si="46"/>
        <v>6629.9299999999994</v>
      </c>
      <c r="N637" s="3">
        <f t="shared" si="45"/>
        <v>6534.329999999999</v>
      </c>
      <c r="O637" s="16">
        <f t="shared" si="47"/>
        <v>0</v>
      </c>
      <c r="P637" s="16">
        <f t="shared" si="48"/>
        <v>0</v>
      </c>
      <c r="Q637" s="16">
        <f t="shared" si="49"/>
        <v>0</v>
      </c>
    </row>
    <row r="638" spans="1:17" x14ac:dyDescent="0.25">
      <c r="A638" s="1" t="s">
        <v>1581</v>
      </c>
      <c r="B638" s="2">
        <v>42971</v>
      </c>
      <c r="C638" s="19" t="s">
        <v>292</v>
      </c>
      <c r="D638" s="19" t="s">
        <v>301</v>
      </c>
      <c r="E638" s="3">
        <v>489.55</v>
      </c>
      <c r="H638" s="18" t="s">
        <v>195</v>
      </c>
      <c r="I638" s="1" t="s">
        <v>196</v>
      </c>
      <c r="J638" s="1" t="s">
        <v>1582</v>
      </c>
      <c r="K638" s="18" t="s">
        <v>1583</v>
      </c>
      <c r="L638" s="1" t="s">
        <v>1584</v>
      </c>
      <c r="M638" s="3">
        <f t="shared" si="46"/>
        <v>6534.329999999999</v>
      </c>
      <c r="N638" s="3">
        <f t="shared" si="45"/>
        <v>6044.7799999999988</v>
      </c>
      <c r="O638" s="16">
        <f t="shared" si="47"/>
        <v>0</v>
      </c>
      <c r="P638" s="16">
        <f t="shared" si="48"/>
        <v>0</v>
      </c>
      <c r="Q638" s="16">
        <f t="shared" si="49"/>
        <v>0</v>
      </c>
    </row>
    <row r="639" spans="1:17" x14ac:dyDescent="0.25">
      <c r="A639" s="1" t="s">
        <v>1585</v>
      </c>
      <c r="B639" s="2">
        <v>42971</v>
      </c>
      <c r="C639" s="19" t="s">
        <v>292</v>
      </c>
      <c r="D639" s="19" t="s">
        <v>301</v>
      </c>
      <c r="E639" s="3">
        <v>78.08</v>
      </c>
      <c r="H639" s="18" t="s">
        <v>1586</v>
      </c>
      <c r="I639" s="1" t="s">
        <v>1587</v>
      </c>
      <c r="J639" s="1" t="s">
        <v>1588</v>
      </c>
      <c r="K639" s="18" t="s">
        <v>1589</v>
      </c>
      <c r="L639" s="1" t="s">
        <v>1590</v>
      </c>
      <c r="M639" s="3">
        <f t="shared" si="46"/>
        <v>6044.7799999999988</v>
      </c>
      <c r="N639" s="3">
        <f t="shared" si="45"/>
        <v>5966.6999999999989</v>
      </c>
      <c r="O639" s="16">
        <f t="shared" si="47"/>
        <v>0</v>
      </c>
      <c r="P639" s="16">
        <f t="shared" si="48"/>
        <v>0</v>
      </c>
      <c r="Q639" s="16">
        <f t="shared" si="49"/>
        <v>0</v>
      </c>
    </row>
    <row r="640" spans="1:17" x14ac:dyDescent="0.25">
      <c r="A640" s="1" t="s">
        <v>1591</v>
      </c>
      <c r="B640" s="2">
        <v>42971</v>
      </c>
      <c r="C640" s="19" t="s">
        <v>295</v>
      </c>
      <c r="D640" s="19" t="s">
        <v>300</v>
      </c>
      <c r="E640" s="3">
        <v>85</v>
      </c>
      <c r="H640" s="18" t="s">
        <v>67</v>
      </c>
      <c r="I640" s="1" t="s">
        <v>68</v>
      </c>
      <c r="J640" s="1" t="s">
        <v>1592</v>
      </c>
      <c r="K640" s="18" t="s">
        <v>1593</v>
      </c>
      <c r="L640" s="1" t="s">
        <v>1594</v>
      </c>
      <c r="M640" s="3">
        <f t="shared" si="46"/>
        <v>5966.6999999999989</v>
      </c>
      <c r="N640" s="3">
        <f t="shared" si="45"/>
        <v>5881.6999999999989</v>
      </c>
      <c r="O640" s="16">
        <f t="shared" si="47"/>
        <v>0</v>
      </c>
      <c r="P640" s="16">
        <f t="shared" si="48"/>
        <v>0</v>
      </c>
      <c r="Q640" s="16">
        <f t="shared" si="49"/>
        <v>0</v>
      </c>
    </row>
    <row r="641" spans="1:17" x14ac:dyDescent="0.25">
      <c r="A641" s="1" t="s">
        <v>1595</v>
      </c>
      <c r="B641" s="2">
        <v>42971</v>
      </c>
      <c r="C641" s="19" t="s">
        <v>295</v>
      </c>
      <c r="D641" s="19" t="s">
        <v>300</v>
      </c>
      <c r="E641" s="3">
        <v>85</v>
      </c>
      <c r="H641" s="18" t="s">
        <v>67</v>
      </c>
      <c r="I641" s="1" t="s">
        <v>68</v>
      </c>
      <c r="J641" s="1" t="s">
        <v>1596</v>
      </c>
      <c r="K641" s="18" t="s">
        <v>1597</v>
      </c>
      <c r="L641" s="1" t="s">
        <v>1598</v>
      </c>
      <c r="M641" s="3">
        <f t="shared" si="46"/>
        <v>5881.6999999999989</v>
      </c>
      <c r="N641" s="3">
        <f t="shared" si="45"/>
        <v>5796.6999999999989</v>
      </c>
      <c r="O641" s="16">
        <f t="shared" si="47"/>
        <v>0</v>
      </c>
      <c r="P641" s="16">
        <f t="shared" si="48"/>
        <v>0</v>
      </c>
      <c r="Q641" s="16">
        <f t="shared" si="49"/>
        <v>0</v>
      </c>
    </row>
    <row r="642" spans="1:17" x14ac:dyDescent="0.25">
      <c r="A642" s="1" t="s">
        <v>1599</v>
      </c>
      <c r="B642" s="2">
        <v>42971</v>
      </c>
      <c r="C642" s="19" t="s">
        <v>289</v>
      </c>
      <c r="D642" s="19" t="s">
        <v>301</v>
      </c>
      <c r="E642" s="3">
        <v>72.680000000000007</v>
      </c>
      <c r="H642" s="18" t="s">
        <v>69</v>
      </c>
      <c r="I642" s="1" t="s">
        <v>70</v>
      </c>
      <c r="J642" s="1" t="s">
        <v>1600</v>
      </c>
      <c r="K642" s="18" t="s">
        <v>1601</v>
      </c>
      <c r="L642" s="1" t="s">
        <v>1602</v>
      </c>
      <c r="M642" s="3">
        <f t="shared" si="46"/>
        <v>5796.6999999999989</v>
      </c>
      <c r="N642" s="3">
        <f t="shared" ref="N642:N705" si="50">M642+F642-E642</f>
        <v>5724.0199999999986</v>
      </c>
      <c r="O642" s="16">
        <f t="shared" si="47"/>
        <v>0</v>
      </c>
      <c r="P642" s="16">
        <f t="shared" si="48"/>
        <v>0</v>
      </c>
      <c r="Q642" s="16">
        <f t="shared" si="49"/>
        <v>0</v>
      </c>
    </row>
    <row r="643" spans="1:17" x14ac:dyDescent="0.25">
      <c r="A643" s="1" t="s">
        <v>1603</v>
      </c>
      <c r="B643" s="2">
        <v>42971</v>
      </c>
      <c r="C643" s="19" t="s">
        <v>292</v>
      </c>
      <c r="D643" s="19" t="s">
        <v>301</v>
      </c>
      <c r="E643" s="3">
        <v>22.23</v>
      </c>
      <c r="H643" s="18" t="s">
        <v>116</v>
      </c>
      <c r="I643" s="1" t="s">
        <v>117</v>
      </c>
      <c r="J643" s="1" t="s">
        <v>1604</v>
      </c>
      <c r="K643" s="1" t="s">
        <v>1605</v>
      </c>
      <c r="L643" s="1" t="s">
        <v>1573</v>
      </c>
      <c r="M643" s="3">
        <f t="shared" ref="M643:M706" si="51">N642</f>
        <v>5724.0199999999986</v>
      </c>
      <c r="N643" s="3">
        <f t="shared" si="50"/>
        <v>5701.7899999999991</v>
      </c>
      <c r="O643" s="16">
        <f t="shared" ref="O643:O706" si="52">IF(ISBLANK(C643),1,0)</f>
        <v>0</v>
      </c>
      <c r="P643" s="16">
        <f t="shared" ref="P643:P706" si="53">IF(OR(AND(NOT(ISBLANK(D643)),ISBLANK(E643)),AND(ISBLANK(D643),NOT(ISBLANK(E643)))),1,0)</f>
        <v>0</v>
      </c>
      <c r="Q643" s="16">
        <f t="shared" ref="Q643:Q706" si="54">IF(OR(AND(NOT(ISBLANK(G643)),ISBLANK(F643)),AND(ISBLANK(G643),NOT(ISBLANK(F643)))),1,0)</f>
        <v>0</v>
      </c>
    </row>
    <row r="644" spans="1:17" x14ac:dyDescent="0.25">
      <c r="A644" s="1" t="s">
        <v>1606</v>
      </c>
      <c r="B644" s="2">
        <v>42971</v>
      </c>
      <c r="C644" s="19" t="s">
        <v>292</v>
      </c>
      <c r="D644" s="19" t="s">
        <v>301</v>
      </c>
      <c r="E644" s="3">
        <v>46.19</v>
      </c>
      <c r="H644" s="18" t="s">
        <v>54</v>
      </c>
      <c r="I644" s="1" t="s">
        <v>205</v>
      </c>
      <c r="J644" s="1" t="s">
        <v>1607</v>
      </c>
      <c r="K644" s="18" t="s">
        <v>1608</v>
      </c>
      <c r="L644" s="1" t="s">
        <v>1573</v>
      </c>
      <c r="M644" s="3">
        <f t="shared" si="51"/>
        <v>5701.7899999999991</v>
      </c>
      <c r="N644" s="3">
        <f t="shared" si="50"/>
        <v>5655.5999999999995</v>
      </c>
      <c r="O644" s="16">
        <f t="shared" si="52"/>
        <v>0</v>
      </c>
      <c r="P644" s="16">
        <f t="shared" si="53"/>
        <v>0</v>
      </c>
      <c r="Q644" s="16">
        <f t="shared" si="54"/>
        <v>0</v>
      </c>
    </row>
    <row r="645" spans="1:17" x14ac:dyDescent="0.25">
      <c r="A645" s="1" t="s">
        <v>1609</v>
      </c>
      <c r="B645" s="2">
        <v>42971</v>
      </c>
      <c r="C645" s="19" t="s">
        <v>292</v>
      </c>
      <c r="D645" s="19" t="s">
        <v>301</v>
      </c>
      <c r="E645" s="3">
        <v>203.3</v>
      </c>
      <c r="H645" s="18" t="s">
        <v>203</v>
      </c>
      <c r="I645" s="1" t="s">
        <v>204</v>
      </c>
      <c r="J645" s="1" t="s">
        <v>1610</v>
      </c>
      <c r="K645" s="18" t="s">
        <v>1611</v>
      </c>
      <c r="L645" s="1" t="s">
        <v>1573</v>
      </c>
      <c r="M645" s="3">
        <f t="shared" si="51"/>
        <v>5655.5999999999995</v>
      </c>
      <c r="N645" s="3">
        <f t="shared" si="50"/>
        <v>5452.2999999999993</v>
      </c>
      <c r="O645" s="16">
        <f t="shared" si="52"/>
        <v>0</v>
      </c>
      <c r="P645" s="16">
        <f t="shared" si="53"/>
        <v>0</v>
      </c>
      <c r="Q645" s="16">
        <f t="shared" si="54"/>
        <v>0</v>
      </c>
    </row>
    <row r="646" spans="1:17" x14ac:dyDescent="0.25">
      <c r="A646" s="1" t="s">
        <v>1612</v>
      </c>
      <c r="B646" s="2">
        <v>42971</v>
      </c>
      <c r="C646" s="19" t="s">
        <v>289</v>
      </c>
      <c r="D646" s="19" t="s">
        <v>301</v>
      </c>
      <c r="E646" s="3">
        <v>62.9</v>
      </c>
      <c r="H646" s="18" t="s">
        <v>69</v>
      </c>
      <c r="I646" s="1" t="s">
        <v>70</v>
      </c>
      <c r="J646" s="1" t="s">
        <v>1613</v>
      </c>
      <c r="K646" s="18" t="s">
        <v>1614</v>
      </c>
      <c r="L646" s="1" t="s">
        <v>1615</v>
      </c>
      <c r="M646" s="3">
        <f t="shared" si="51"/>
        <v>5452.2999999999993</v>
      </c>
      <c r="N646" s="3">
        <f t="shared" si="50"/>
        <v>5389.4</v>
      </c>
      <c r="O646" s="16">
        <f t="shared" si="52"/>
        <v>0</v>
      </c>
      <c r="P646" s="16">
        <f t="shared" si="53"/>
        <v>0</v>
      </c>
      <c r="Q646" s="16">
        <f t="shared" si="54"/>
        <v>0</v>
      </c>
    </row>
    <row r="647" spans="1:17" x14ac:dyDescent="0.25">
      <c r="A647" s="1" t="s">
        <v>1616</v>
      </c>
      <c r="B647" s="2">
        <v>42971</v>
      </c>
      <c r="C647" s="19" t="s">
        <v>292</v>
      </c>
      <c r="D647" s="19" t="s">
        <v>303</v>
      </c>
      <c r="E647" s="3">
        <v>240.61</v>
      </c>
      <c r="H647" s="18" t="s">
        <v>203</v>
      </c>
      <c r="I647" s="1" t="s">
        <v>204</v>
      </c>
      <c r="J647" s="1" t="s">
        <v>1617</v>
      </c>
      <c r="K647" s="18" t="s">
        <v>1618</v>
      </c>
      <c r="L647" s="1" t="s">
        <v>1619</v>
      </c>
      <c r="M647" s="3">
        <f t="shared" si="51"/>
        <v>5389.4</v>
      </c>
      <c r="N647" s="3">
        <f t="shared" si="50"/>
        <v>5148.79</v>
      </c>
      <c r="O647" s="16">
        <f t="shared" si="52"/>
        <v>0</v>
      </c>
      <c r="P647" s="16">
        <f t="shared" si="53"/>
        <v>0</v>
      </c>
      <c r="Q647" s="16">
        <f t="shared" si="54"/>
        <v>0</v>
      </c>
    </row>
    <row r="648" spans="1:17" x14ac:dyDescent="0.25">
      <c r="A648" s="1" t="s">
        <v>1620</v>
      </c>
      <c r="B648" s="2">
        <v>42971</v>
      </c>
      <c r="C648" s="19" t="s">
        <v>292</v>
      </c>
      <c r="D648" s="19" t="s">
        <v>303</v>
      </c>
      <c r="E648" s="3">
        <v>401.56</v>
      </c>
      <c r="H648" s="18" t="s">
        <v>1621</v>
      </c>
      <c r="I648" s="1" t="s">
        <v>1622</v>
      </c>
      <c r="J648" s="1" t="s">
        <v>188</v>
      </c>
      <c r="K648" s="16" t="s">
        <v>1618</v>
      </c>
      <c r="L648" s="1" t="s">
        <v>1619</v>
      </c>
      <c r="M648" s="3">
        <f t="shared" si="51"/>
        <v>5148.79</v>
      </c>
      <c r="N648" s="3">
        <f t="shared" si="50"/>
        <v>4747.2299999999996</v>
      </c>
      <c r="O648" s="16">
        <f t="shared" si="52"/>
        <v>0</v>
      </c>
      <c r="P648" s="16">
        <f t="shared" si="53"/>
        <v>0</v>
      </c>
      <c r="Q648" s="16">
        <f t="shared" si="54"/>
        <v>0</v>
      </c>
    </row>
    <row r="649" spans="1:17" x14ac:dyDescent="0.25">
      <c r="A649" s="1" t="s">
        <v>1623</v>
      </c>
      <c r="B649" s="2">
        <v>42971</v>
      </c>
      <c r="C649" s="19" t="s">
        <v>295</v>
      </c>
      <c r="D649" s="19" t="s">
        <v>300</v>
      </c>
      <c r="E649" s="3">
        <v>26.28</v>
      </c>
      <c r="H649" s="18" t="s">
        <v>26</v>
      </c>
      <c r="I649" s="1" t="s">
        <v>27</v>
      </c>
      <c r="J649" s="1" t="s">
        <v>1624</v>
      </c>
      <c r="K649" s="18" t="s">
        <v>1625</v>
      </c>
      <c r="L649" s="1" t="s">
        <v>1626</v>
      </c>
      <c r="M649" s="3">
        <f t="shared" si="51"/>
        <v>4747.2299999999996</v>
      </c>
      <c r="N649" s="3">
        <f t="shared" si="50"/>
        <v>4720.95</v>
      </c>
      <c r="O649" s="16">
        <f t="shared" si="52"/>
        <v>0</v>
      </c>
      <c r="P649" s="16">
        <f t="shared" si="53"/>
        <v>0</v>
      </c>
      <c r="Q649" s="16">
        <f t="shared" si="54"/>
        <v>0</v>
      </c>
    </row>
    <row r="650" spans="1:17" x14ac:dyDescent="0.25">
      <c r="A650" s="1" t="s">
        <v>1627</v>
      </c>
      <c r="B650" s="2">
        <v>42971</v>
      </c>
      <c r="C650" s="19" t="s">
        <v>295</v>
      </c>
      <c r="D650" s="19" t="s">
        <v>300</v>
      </c>
      <c r="E650" s="3">
        <v>7.74</v>
      </c>
      <c r="H650" s="18" t="s">
        <v>367</v>
      </c>
      <c r="I650" s="1" t="s">
        <v>20</v>
      </c>
      <c r="J650" s="1" t="s">
        <v>21</v>
      </c>
      <c r="K650" s="18" t="s">
        <v>1628</v>
      </c>
      <c r="L650" s="1" t="s">
        <v>1628</v>
      </c>
      <c r="M650" s="3">
        <f t="shared" si="51"/>
        <v>4720.95</v>
      </c>
      <c r="N650" s="3">
        <f t="shared" si="50"/>
        <v>4713.21</v>
      </c>
      <c r="O650" s="16">
        <f t="shared" si="52"/>
        <v>0</v>
      </c>
      <c r="P650" s="16">
        <f t="shared" si="53"/>
        <v>0</v>
      </c>
      <c r="Q650" s="16">
        <f t="shared" si="54"/>
        <v>0</v>
      </c>
    </row>
    <row r="651" spans="1:17" x14ac:dyDescent="0.25">
      <c r="A651" s="1" t="s">
        <v>1564</v>
      </c>
      <c r="B651" s="2">
        <v>42975</v>
      </c>
      <c r="C651" s="19" t="s">
        <v>295</v>
      </c>
      <c r="D651" s="19" t="s">
        <v>301</v>
      </c>
      <c r="E651" s="3">
        <v>600</v>
      </c>
      <c r="H651" s="18" t="s">
        <v>344</v>
      </c>
      <c r="I651" s="1"/>
      <c r="J651" s="1" t="s">
        <v>1565</v>
      </c>
      <c r="K651" s="16" t="s">
        <v>1566</v>
      </c>
      <c r="L651" s="1" t="s">
        <v>36</v>
      </c>
      <c r="M651" s="3">
        <f t="shared" si="51"/>
        <v>4713.21</v>
      </c>
      <c r="N651" s="3">
        <f t="shared" si="50"/>
        <v>4113.21</v>
      </c>
      <c r="O651" s="16">
        <f t="shared" si="52"/>
        <v>0</v>
      </c>
      <c r="P651" s="16">
        <f t="shared" si="53"/>
        <v>0</v>
      </c>
      <c r="Q651" s="16">
        <f t="shared" si="54"/>
        <v>0</v>
      </c>
    </row>
    <row r="652" spans="1:17" x14ac:dyDescent="0.25">
      <c r="A652" s="1" t="s">
        <v>1567</v>
      </c>
      <c r="B652" s="2">
        <v>42975</v>
      </c>
      <c r="C652" s="19" t="s">
        <v>295</v>
      </c>
      <c r="D652" s="19" t="s">
        <v>300</v>
      </c>
      <c r="E652" s="3">
        <v>1.21</v>
      </c>
      <c r="H652" s="18" t="s">
        <v>367</v>
      </c>
      <c r="I652" s="1" t="s">
        <v>20</v>
      </c>
      <c r="J652" s="1" t="s">
        <v>21</v>
      </c>
      <c r="K652" s="18" t="s">
        <v>1566</v>
      </c>
      <c r="L652" s="18" t="s">
        <v>1566</v>
      </c>
      <c r="M652" s="3">
        <f t="shared" si="51"/>
        <v>4113.21</v>
      </c>
      <c r="N652" s="3">
        <f t="shared" si="50"/>
        <v>4112</v>
      </c>
      <c r="O652" s="16">
        <f t="shared" si="52"/>
        <v>0</v>
      </c>
      <c r="P652" s="16">
        <f t="shared" si="53"/>
        <v>0</v>
      </c>
      <c r="Q652" s="16">
        <f t="shared" si="54"/>
        <v>0</v>
      </c>
    </row>
    <row r="653" spans="1:17" x14ac:dyDescent="0.25">
      <c r="A653" s="1" t="s">
        <v>1556</v>
      </c>
      <c r="B653" s="2">
        <v>42976</v>
      </c>
      <c r="C653" s="20" t="s">
        <v>299</v>
      </c>
      <c r="D653" s="19"/>
      <c r="F653" s="3">
        <v>50</v>
      </c>
      <c r="G653" s="20" t="s">
        <v>299</v>
      </c>
      <c r="H653" s="18" t="s">
        <v>131</v>
      </c>
      <c r="I653" s="1" t="s">
        <v>132</v>
      </c>
      <c r="J653" s="1" t="s">
        <v>7</v>
      </c>
      <c r="K653" s="18" t="s">
        <v>50</v>
      </c>
      <c r="L653" s="18" t="s">
        <v>1557</v>
      </c>
      <c r="M653" s="3">
        <f t="shared" si="51"/>
        <v>4112</v>
      </c>
      <c r="N653" s="3">
        <f t="shared" si="50"/>
        <v>4162</v>
      </c>
      <c r="O653" s="16">
        <f t="shared" si="52"/>
        <v>0</v>
      </c>
      <c r="P653" s="16">
        <f t="shared" si="53"/>
        <v>0</v>
      </c>
      <c r="Q653" s="16">
        <f t="shared" si="54"/>
        <v>0</v>
      </c>
    </row>
    <row r="654" spans="1:17" x14ac:dyDescent="0.25">
      <c r="A654" s="1" t="s">
        <v>1558</v>
      </c>
      <c r="B654" s="2">
        <v>42976</v>
      </c>
      <c r="C654" s="20" t="s">
        <v>299</v>
      </c>
      <c r="D654" s="19"/>
      <c r="F654" s="3">
        <v>45</v>
      </c>
      <c r="G654" s="20" t="s">
        <v>299</v>
      </c>
      <c r="H654" s="18" t="s">
        <v>594</v>
      </c>
      <c r="I654" s="1" t="s">
        <v>1559</v>
      </c>
      <c r="J654" s="1" t="s">
        <v>7</v>
      </c>
      <c r="K654" s="16" t="s">
        <v>1560</v>
      </c>
      <c r="L654" s="18" t="s">
        <v>1561</v>
      </c>
      <c r="M654" s="3">
        <f t="shared" si="51"/>
        <v>4162</v>
      </c>
      <c r="N654" s="3">
        <f t="shared" si="50"/>
        <v>4207</v>
      </c>
      <c r="O654" s="16">
        <f t="shared" si="52"/>
        <v>0</v>
      </c>
      <c r="P654" s="16">
        <f t="shared" si="53"/>
        <v>0</v>
      </c>
      <c r="Q654" s="16">
        <f t="shared" si="54"/>
        <v>0</v>
      </c>
    </row>
    <row r="655" spans="1:17" x14ac:dyDescent="0.25">
      <c r="A655" s="1" t="s">
        <v>1562</v>
      </c>
      <c r="B655" s="2">
        <v>42976</v>
      </c>
      <c r="C655" s="19" t="s">
        <v>295</v>
      </c>
      <c r="D655" s="19" t="s">
        <v>300</v>
      </c>
      <c r="E655" s="3">
        <v>0.24</v>
      </c>
      <c r="H655" s="18" t="s">
        <v>367</v>
      </c>
      <c r="I655" s="1" t="s">
        <v>20</v>
      </c>
      <c r="J655" s="1" t="s">
        <v>21</v>
      </c>
      <c r="K655" s="16" t="s">
        <v>1563</v>
      </c>
      <c r="L655" s="1" t="s">
        <v>1563</v>
      </c>
      <c r="M655" s="3">
        <f t="shared" si="51"/>
        <v>4207</v>
      </c>
      <c r="N655" s="3">
        <f t="shared" si="50"/>
        <v>4206.76</v>
      </c>
      <c r="O655" s="16">
        <f t="shared" si="52"/>
        <v>0</v>
      </c>
      <c r="P655" s="16">
        <f t="shared" si="53"/>
        <v>0</v>
      </c>
      <c r="Q655" s="16">
        <f t="shared" si="54"/>
        <v>0</v>
      </c>
    </row>
    <row r="656" spans="1:17" x14ac:dyDescent="0.25">
      <c r="A656" s="1" t="s">
        <v>1551</v>
      </c>
      <c r="B656" s="2">
        <v>42978</v>
      </c>
      <c r="C656" s="20" t="s">
        <v>299</v>
      </c>
      <c r="D656" s="19"/>
      <c r="F656" s="3">
        <v>45</v>
      </c>
      <c r="G656" s="20" t="s">
        <v>299</v>
      </c>
      <c r="H656" s="18" t="s">
        <v>145</v>
      </c>
      <c r="I656" s="1" t="s">
        <v>146</v>
      </c>
      <c r="J656" s="1" t="s">
        <v>147</v>
      </c>
      <c r="K656" s="18"/>
      <c r="L656" s="1" t="s">
        <v>1552</v>
      </c>
      <c r="M656" s="3">
        <f t="shared" si="51"/>
        <v>4206.76</v>
      </c>
      <c r="N656" s="3">
        <f t="shared" si="50"/>
        <v>4251.76</v>
      </c>
      <c r="O656" s="16">
        <f t="shared" si="52"/>
        <v>0</v>
      </c>
      <c r="P656" s="16">
        <f t="shared" si="53"/>
        <v>0</v>
      </c>
      <c r="Q656" s="16">
        <f t="shared" si="54"/>
        <v>0</v>
      </c>
    </row>
    <row r="657" spans="1:17" x14ac:dyDescent="0.25">
      <c r="A657" s="1" t="s">
        <v>1553</v>
      </c>
      <c r="B657" s="2">
        <v>42978</v>
      </c>
      <c r="C657" s="19" t="s">
        <v>295</v>
      </c>
      <c r="D657" s="19" t="s">
        <v>300</v>
      </c>
      <c r="E657" s="3">
        <v>5</v>
      </c>
      <c r="H657" s="18" t="s">
        <v>344</v>
      </c>
      <c r="I657" s="1" t="s">
        <v>15</v>
      </c>
      <c r="J657" s="1" t="s">
        <v>16</v>
      </c>
      <c r="K657" s="18" t="s">
        <v>17</v>
      </c>
      <c r="L657" s="1" t="s">
        <v>17</v>
      </c>
      <c r="M657" s="3">
        <f t="shared" si="51"/>
        <v>4251.76</v>
      </c>
      <c r="N657" s="3">
        <f t="shared" si="50"/>
        <v>4246.76</v>
      </c>
      <c r="O657" s="16">
        <f t="shared" si="52"/>
        <v>0</v>
      </c>
      <c r="P657" s="16">
        <f t="shared" si="53"/>
        <v>0</v>
      </c>
      <c r="Q657" s="16">
        <f t="shared" si="54"/>
        <v>0</v>
      </c>
    </row>
    <row r="658" spans="1:17" x14ac:dyDescent="0.25">
      <c r="A658" s="1" t="s">
        <v>1554</v>
      </c>
      <c r="B658" s="2">
        <v>42978</v>
      </c>
      <c r="C658" s="19" t="s">
        <v>295</v>
      </c>
      <c r="D658" s="19" t="s">
        <v>300</v>
      </c>
      <c r="E658" s="3">
        <v>6.8</v>
      </c>
      <c r="H658" s="18" t="s">
        <v>344</v>
      </c>
      <c r="I658" s="1" t="s">
        <v>15</v>
      </c>
      <c r="J658" s="1" t="s">
        <v>18</v>
      </c>
      <c r="K658" s="18" t="s">
        <v>17</v>
      </c>
      <c r="L658" s="1" t="s">
        <v>17</v>
      </c>
      <c r="M658" s="3">
        <f t="shared" si="51"/>
        <v>4246.76</v>
      </c>
      <c r="N658" s="3">
        <f t="shared" si="50"/>
        <v>4239.96</v>
      </c>
      <c r="O658" s="16">
        <f t="shared" si="52"/>
        <v>0</v>
      </c>
      <c r="P658" s="16">
        <f t="shared" si="53"/>
        <v>0</v>
      </c>
      <c r="Q658" s="16">
        <f t="shared" si="54"/>
        <v>0</v>
      </c>
    </row>
    <row r="659" spans="1:17" x14ac:dyDescent="0.25">
      <c r="A659" s="1" t="s">
        <v>1555</v>
      </c>
      <c r="B659" s="2">
        <v>42979</v>
      </c>
      <c r="C659" s="19" t="s">
        <v>295</v>
      </c>
      <c r="D659" s="19"/>
      <c r="F659" s="3">
        <v>0.04</v>
      </c>
      <c r="G659" s="20" t="s">
        <v>300</v>
      </c>
      <c r="H659" s="18" t="s">
        <v>344</v>
      </c>
      <c r="I659" s="1" t="s">
        <v>15</v>
      </c>
      <c r="J659" s="1" t="s">
        <v>19</v>
      </c>
      <c r="K659" s="18" t="s">
        <v>17</v>
      </c>
      <c r="L659" s="1" t="s">
        <v>17</v>
      </c>
      <c r="M659" s="3">
        <f t="shared" si="51"/>
        <v>4239.96</v>
      </c>
      <c r="N659" s="3">
        <f t="shared" si="50"/>
        <v>4240</v>
      </c>
      <c r="O659" s="16">
        <f t="shared" si="52"/>
        <v>0</v>
      </c>
      <c r="P659" s="16">
        <f t="shared" si="53"/>
        <v>0</v>
      </c>
      <c r="Q659" s="16">
        <f t="shared" si="54"/>
        <v>0</v>
      </c>
    </row>
    <row r="660" spans="1:17" x14ac:dyDescent="0.25">
      <c r="A660" s="1" t="s">
        <v>1510</v>
      </c>
      <c r="B660" s="2">
        <v>42982</v>
      </c>
      <c r="C660" s="19" t="s">
        <v>292</v>
      </c>
      <c r="D660" s="19" t="s">
        <v>301</v>
      </c>
      <c r="E660" s="3">
        <v>29.62</v>
      </c>
      <c r="H660" s="18" t="s">
        <v>118</v>
      </c>
      <c r="I660" s="1" t="s">
        <v>119</v>
      </c>
      <c r="J660" s="1" t="s">
        <v>1511</v>
      </c>
      <c r="K660" s="16" t="s">
        <v>1512</v>
      </c>
      <c r="L660" s="1" t="s">
        <v>1513</v>
      </c>
      <c r="M660" s="3">
        <f t="shared" si="51"/>
        <v>4240</v>
      </c>
      <c r="N660" s="3">
        <f t="shared" si="50"/>
        <v>4210.38</v>
      </c>
      <c r="O660" s="16">
        <f t="shared" si="52"/>
        <v>0</v>
      </c>
      <c r="P660" s="16">
        <f t="shared" si="53"/>
        <v>0</v>
      </c>
      <c r="Q660" s="16">
        <f t="shared" si="54"/>
        <v>0</v>
      </c>
    </row>
    <row r="661" spans="1:17" x14ac:dyDescent="0.25">
      <c r="A661" s="1" t="s">
        <v>1514</v>
      </c>
      <c r="B661" s="2">
        <v>42982</v>
      </c>
      <c r="C661" s="19" t="s">
        <v>292</v>
      </c>
      <c r="D661" s="19" t="s">
        <v>301</v>
      </c>
      <c r="E661" s="3">
        <v>74.03</v>
      </c>
      <c r="H661" s="18" t="s">
        <v>195</v>
      </c>
      <c r="I661" s="1" t="s">
        <v>196</v>
      </c>
      <c r="J661" s="1" t="s">
        <v>1515</v>
      </c>
      <c r="K661" s="16" t="s">
        <v>1516</v>
      </c>
      <c r="L661" s="1" t="s">
        <v>1517</v>
      </c>
      <c r="M661" s="3">
        <f t="shared" si="51"/>
        <v>4210.38</v>
      </c>
      <c r="N661" s="3">
        <f t="shared" si="50"/>
        <v>4136.3500000000004</v>
      </c>
      <c r="O661" s="16">
        <f t="shared" si="52"/>
        <v>0</v>
      </c>
      <c r="P661" s="16">
        <f t="shared" si="53"/>
        <v>0</v>
      </c>
      <c r="Q661" s="16">
        <f t="shared" si="54"/>
        <v>0</v>
      </c>
    </row>
    <row r="662" spans="1:17" x14ac:dyDescent="0.25">
      <c r="A662" s="1" t="s">
        <v>1518</v>
      </c>
      <c r="B662" s="2">
        <v>42982</v>
      </c>
      <c r="C662" s="19" t="s">
        <v>289</v>
      </c>
      <c r="D662" s="19" t="s">
        <v>301</v>
      </c>
      <c r="E662" s="3">
        <v>16.670000000000002</v>
      </c>
      <c r="H662" s="18" t="s">
        <v>168</v>
      </c>
      <c r="I662" s="1" t="s">
        <v>169</v>
      </c>
      <c r="J662" s="1" t="s">
        <v>1519</v>
      </c>
      <c r="K662" s="16" t="s">
        <v>1520</v>
      </c>
      <c r="L662" s="1" t="s">
        <v>1513</v>
      </c>
      <c r="M662" s="3">
        <f t="shared" si="51"/>
        <v>4136.3500000000004</v>
      </c>
      <c r="N662" s="3">
        <f t="shared" si="50"/>
        <v>4119.68</v>
      </c>
      <c r="O662" s="16">
        <f t="shared" si="52"/>
        <v>0</v>
      </c>
      <c r="P662" s="16">
        <f t="shared" si="53"/>
        <v>0</v>
      </c>
      <c r="Q662" s="16">
        <f t="shared" si="54"/>
        <v>0</v>
      </c>
    </row>
    <row r="663" spans="1:17" x14ac:dyDescent="0.25">
      <c r="A663" s="1" t="s">
        <v>1521</v>
      </c>
      <c r="B663" s="2">
        <v>42982</v>
      </c>
      <c r="C663" s="19" t="s">
        <v>292</v>
      </c>
      <c r="D663" s="19" t="s">
        <v>303</v>
      </c>
      <c r="E663" s="3">
        <v>236.01</v>
      </c>
      <c r="H663" s="18" t="s">
        <v>8</v>
      </c>
      <c r="I663" s="1" t="s">
        <v>9</v>
      </c>
      <c r="J663" s="1" t="s">
        <v>1522</v>
      </c>
      <c r="K663" s="18" t="s">
        <v>1523</v>
      </c>
      <c r="L663" s="18" t="s">
        <v>1513</v>
      </c>
      <c r="M663" s="3">
        <f t="shared" si="51"/>
        <v>4119.68</v>
      </c>
      <c r="N663" s="3">
        <f t="shared" si="50"/>
        <v>3883.67</v>
      </c>
      <c r="O663" s="16">
        <f t="shared" si="52"/>
        <v>0</v>
      </c>
      <c r="P663" s="16">
        <f t="shared" si="53"/>
        <v>0</v>
      </c>
      <c r="Q663" s="16">
        <f t="shared" si="54"/>
        <v>0</v>
      </c>
    </row>
    <row r="664" spans="1:17" x14ac:dyDescent="0.25">
      <c r="A664" s="1" t="s">
        <v>1524</v>
      </c>
      <c r="B664" s="2">
        <v>42982</v>
      </c>
      <c r="C664" s="19" t="s">
        <v>292</v>
      </c>
      <c r="D664" s="19" t="s">
        <v>303</v>
      </c>
      <c r="E664" s="3">
        <v>39</v>
      </c>
      <c r="H664" s="18" t="s">
        <v>193</v>
      </c>
      <c r="I664" s="1" t="s">
        <v>194</v>
      </c>
      <c r="J664" s="1" t="s">
        <v>1525</v>
      </c>
      <c r="K664" s="18" t="s">
        <v>1526</v>
      </c>
      <c r="L664" s="18" t="s">
        <v>1513</v>
      </c>
      <c r="M664" s="3">
        <f t="shared" si="51"/>
        <v>3883.67</v>
      </c>
      <c r="N664" s="3">
        <f t="shared" si="50"/>
        <v>3844.67</v>
      </c>
      <c r="O664" s="16">
        <f t="shared" si="52"/>
        <v>0</v>
      </c>
      <c r="P664" s="16">
        <f t="shared" si="53"/>
        <v>0</v>
      </c>
      <c r="Q664" s="16">
        <f t="shared" si="54"/>
        <v>0</v>
      </c>
    </row>
    <row r="665" spans="1:17" x14ac:dyDescent="0.25">
      <c r="A665" s="1" t="s">
        <v>1527</v>
      </c>
      <c r="B665" s="2">
        <v>42982</v>
      </c>
      <c r="C665" s="19" t="s">
        <v>292</v>
      </c>
      <c r="D665" s="19" t="s">
        <v>303</v>
      </c>
      <c r="E665" s="3">
        <v>37.5</v>
      </c>
      <c r="H665" s="18" t="s">
        <v>252</v>
      </c>
      <c r="I665" s="1" t="s">
        <v>253</v>
      </c>
      <c r="J665" s="1" t="s">
        <v>1528</v>
      </c>
      <c r="K665" s="18" t="s">
        <v>1529</v>
      </c>
      <c r="L665" s="1" t="s">
        <v>1513</v>
      </c>
      <c r="M665" s="3">
        <f t="shared" si="51"/>
        <v>3844.67</v>
      </c>
      <c r="N665" s="3">
        <f t="shared" si="50"/>
        <v>3807.17</v>
      </c>
      <c r="O665" s="16">
        <f t="shared" si="52"/>
        <v>0</v>
      </c>
      <c r="P665" s="16">
        <f t="shared" si="53"/>
        <v>0</v>
      </c>
      <c r="Q665" s="16">
        <f t="shared" si="54"/>
        <v>0</v>
      </c>
    </row>
    <row r="666" spans="1:17" x14ac:dyDescent="0.25">
      <c r="A666" s="1" t="s">
        <v>1530</v>
      </c>
      <c r="B666" s="2">
        <v>42982</v>
      </c>
      <c r="C666" s="19" t="s">
        <v>292</v>
      </c>
      <c r="D666" s="19" t="s">
        <v>303</v>
      </c>
      <c r="E666" s="3">
        <v>18</v>
      </c>
      <c r="H666" s="18" t="s">
        <v>206</v>
      </c>
      <c r="I666" s="16" t="s">
        <v>207</v>
      </c>
      <c r="J666" s="1" t="s">
        <v>1531</v>
      </c>
      <c r="K666" s="18" t="s">
        <v>1532</v>
      </c>
      <c r="L666" s="1" t="s">
        <v>1513</v>
      </c>
      <c r="M666" s="3">
        <f t="shared" si="51"/>
        <v>3807.17</v>
      </c>
      <c r="N666" s="3">
        <f t="shared" si="50"/>
        <v>3789.17</v>
      </c>
      <c r="O666" s="16">
        <f t="shared" si="52"/>
        <v>0</v>
      </c>
      <c r="P666" s="16">
        <f t="shared" si="53"/>
        <v>0</v>
      </c>
      <c r="Q666" s="16">
        <f t="shared" si="54"/>
        <v>0</v>
      </c>
    </row>
    <row r="667" spans="1:17" x14ac:dyDescent="0.25">
      <c r="A667" s="1" t="s">
        <v>1533</v>
      </c>
      <c r="B667" s="2">
        <v>42982</v>
      </c>
      <c r="C667" s="19" t="s">
        <v>292</v>
      </c>
      <c r="D667" s="19" t="s">
        <v>303</v>
      </c>
      <c r="E667" s="3">
        <v>19.5</v>
      </c>
      <c r="H667" s="18" t="s">
        <v>54</v>
      </c>
      <c r="I667" s="1" t="s">
        <v>205</v>
      </c>
      <c r="J667" s="1" t="s">
        <v>1534</v>
      </c>
      <c r="K667" s="18" t="s">
        <v>1535</v>
      </c>
      <c r="L667" s="1" t="s">
        <v>1513</v>
      </c>
      <c r="M667" s="3">
        <f t="shared" si="51"/>
        <v>3789.17</v>
      </c>
      <c r="N667" s="3">
        <f t="shared" si="50"/>
        <v>3769.67</v>
      </c>
      <c r="O667" s="16">
        <f t="shared" si="52"/>
        <v>0</v>
      </c>
      <c r="P667" s="16">
        <f t="shared" si="53"/>
        <v>0</v>
      </c>
      <c r="Q667" s="16">
        <f t="shared" si="54"/>
        <v>0</v>
      </c>
    </row>
    <row r="668" spans="1:17" x14ac:dyDescent="0.25">
      <c r="A668" s="1" t="s">
        <v>1536</v>
      </c>
      <c r="B668" s="2">
        <v>42982</v>
      </c>
      <c r="C668" s="19" t="s">
        <v>292</v>
      </c>
      <c r="D668" s="19" t="s">
        <v>303</v>
      </c>
      <c r="E668" s="3">
        <v>170.34</v>
      </c>
      <c r="H668" s="18" t="s">
        <v>203</v>
      </c>
      <c r="I668" s="1" t="s">
        <v>204</v>
      </c>
      <c r="J668" s="1" t="s">
        <v>1537</v>
      </c>
      <c r="K668" s="18" t="s">
        <v>1538</v>
      </c>
      <c r="L668" s="1" t="s">
        <v>1513</v>
      </c>
      <c r="M668" s="3">
        <f t="shared" si="51"/>
        <v>3769.67</v>
      </c>
      <c r="N668" s="3">
        <f t="shared" si="50"/>
        <v>3599.33</v>
      </c>
      <c r="O668" s="16">
        <f t="shared" si="52"/>
        <v>0</v>
      </c>
      <c r="P668" s="16">
        <f t="shared" si="53"/>
        <v>0</v>
      </c>
      <c r="Q668" s="16">
        <f t="shared" si="54"/>
        <v>0</v>
      </c>
    </row>
    <row r="669" spans="1:17" x14ac:dyDescent="0.25">
      <c r="A669" s="1" t="s">
        <v>1539</v>
      </c>
      <c r="B669" s="2">
        <v>42982</v>
      </c>
      <c r="C669" s="20" t="s">
        <v>299</v>
      </c>
      <c r="D669" s="19"/>
      <c r="F669" s="3">
        <v>60</v>
      </c>
      <c r="G669" s="20" t="s">
        <v>299</v>
      </c>
      <c r="H669" s="18" t="s">
        <v>60</v>
      </c>
      <c r="I669" s="1" t="s">
        <v>1540</v>
      </c>
      <c r="J669" s="1" t="s">
        <v>1541</v>
      </c>
      <c r="K669" s="18"/>
      <c r="L669" s="1" t="s">
        <v>62</v>
      </c>
      <c r="M669" s="3">
        <f t="shared" si="51"/>
        <v>3599.33</v>
      </c>
      <c r="N669" s="3">
        <f t="shared" si="50"/>
        <v>3659.33</v>
      </c>
      <c r="O669" s="16">
        <f t="shared" si="52"/>
        <v>0</v>
      </c>
      <c r="P669" s="16">
        <f t="shared" si="53"/>
        <v>0</v>
      </c>
      <c r="Q669" s="16">
        <f t="shared" si="54"/>
        <v>0</v>
      </c>
    </row>
    <row r="670" spans="1:17" x14ac:dyDescent="0.25">
      <c r="A670" s="1" t="s">
        <v>1542</v>
      </c>
      <c r="B670" s="2">
        <v>42982</v>
      </c>
      <c r="C670" s="20" t="s">
        <v>299</v>
      </c>
      <c r="D670" s="19"/>
      <c r="F670" s="3">
        <v>20</v>
      </c>
      <c r="G670" s="20" t="s">
        <v>299</v>
      </c>
      <c r="H670" s="18" t="s">
        <v>153</v>
      </c>
      <c r="I670" s="1" t="s">
        <v>1543</v>
      </c>
      <c r="J670" s="1" t="s">
        <v>7</v>
      </c>
      <c r="K670" s="18" t="s">
        <v>39</v>
      </c>
      <c r="L670" s="1" t="s">
        <v>1544</v>
      </c>
      <c r="M670" s="3">
        <f t="shared" si="51"/>
        <v>3659.33</v>
      </c>
      <c r="N670" s="3">
        <f t="shared" si="50"/>
        <v>3679.33</v>
      </c>
      <c r="O670" s="16">
        <f t="shared" si="52"/>
        <v>0</v>
      </c>
      <c r="P670" s="16">
        <f t="shared" si="53"/>
        <v>0</v>
      </c>
      <c r="Q670" s="16">
        <f t="shared" si="54"/>
        <v>0</v>
      </c>
    </row>
    <row r="671" spans="1:17" x14ac:dyDescent="0.25">
      <c r="A671" s="1" t="s">
        <v>1545</v>
      </c>
      <c r="B671" s="2">
        <v>42982</v>
      </c>
      <c r="C671" s="20" t="s">
        <v>299</v>
      </c>
      <c r="D671" s="19"/>
      <c r="F671" s="3">
        <v>20</v>
      </c>
      <c r="G671" s="20" t="s">
        <v>299</v>
      </c>
      <c r="H671" s="18" t="s">
        <v>153</v>
      </c>
      <c r="I671" s="1" t="s">
        <v>1543</v>
      </c>
      <c r="J671" s="1" t="s">
        <v>7</v>
      </c>
      <c r="K671" s="18" t="s">
        <v>39</v>
      </c>
      <c r="L671" s="18" t="s">
        <v>1546</v>
      </c>
      <c r="M671" s="3">
        <f t="shared" si="51"/>
        <v>3679.33</v>
      </c>
      <c r="N671" s="3">
        <f t="shared" si="50"/>
        <v>3699.33</v>
      </c>
      <c r="O671" s="16">
        <f t="shared" si="52"/>
        <v>0</v>
      </c>
      <c r="P671" s="16">
        <f t="shared" si="53"/>
        <v>0</v>
      </c>
      <c r="Q671" s="16">
        <f t="shared" si="54"/>
        <v>0</v>
      </c>
    </row>
    <row r="672" spans="1:17" x14ac:dyDescent="0.25">
      <c r="A672" s="1" t="s">
        <v>1547</v>
      </c>
      <c r="B672" s="2">
        <v>42982</v>
      </c>
      <c r="C672" s="20" t="s">
        <v>299</v>
      </c>
      <c r="D672" s="19"/>
      <c r="F672" s="3">
        <v>20</v>
      </c>
      <c r="G672" s="20" t="s">
        <v>299</v>
      </c>
      <c r="H672" s="18" t="s">
        <v>153</v>
      </c>
      <c r="I672" s="1" t="s">
        <v>1543</v>
      </c>
      <c r="J672" s="1" t="s">
        <v>7</v>
      </c>
      <c r="K672" s="18" t="s">
        <v>39</v>
      </c>
      <c r="L672" s="1" t="s">
        <v>1548</v>
      </c>
      <c r="M672" s="3">
        <f t="shared" si="51"/>
        <v>3699.33</v>
      </c>
      <c r="N672" s="3">
        <f t="shared" si="50"/>
        <v>3719.33</v>
      </c>
      <c r="O672" s="16">
        <f t="shared" si="52"/>
        <v>0</v>
      </c>
      <c r="P672" s="16">
        <f t="shared" si="53"/>
        <v>0</v>
      </c>
      <c r="Q672" s="16">
        <f t="shared" si="54"/>
        <v>0</v>
      </c>
    </row>
    <row r="673" spans="1:17" x14ac:dyDescent="0.25">
      <c r="A673" s="1" t="s">
        <v>1549</v>
      </c>
      <c r="B673" s="2">
        <v>42982</v>
      </c>
      <c r="C673" s="19" t="s">
        <v>295</v>
      </c>
      <c r="D673" s="19" t="s">
        <v>300</v>
      </c>
      <c r="E673" s="3">
        <v>5.82</v>
      </c>
      <c r="H673" s="18" t="s">
        <v>367</v>
      </c>
      <c r="I673" s="18" t="s">
        <v>20</v>
      </c>
      <c r="J673" s="1" t="s">
        <v>21</v>
      </c>
      <c r="K673" s="18" t="s">
        <v>1550</v>
      </c>
      <c r="L673" s="18" t="s">
        <v>1550</v>
      </c>
      <c r="M673" s="3">
        <f t="shared" si="51"/>
        <v>3719.33</v>
      </c>
      <c r="N673" s="3">
        <f t="shared" si="50"/>
        <v>3713.5099999999998</v>
      </c>
      <c r="O673" s="16">
        <f t="shared" si="52"/>
        <v>0</v>
      </c>
      <c r="P673" s="16">
        <f t="shared" si="53"/>
        <v>0</v>
      </c>
      <c r="Q673" s="16">
        <f t="shared" si="54"/>
        <v>0</v>
      </c>
    </row>
    <row r="674" spans="1:17" x14ac:dyDescent="0.25">
      <c r="A674" s="1" t="s">
        <v>1471</v>
      </c>
      <c r="B674" s="2">
        <v>42983</v>
      </c>
      <c r="C674" s="19" t="s">
        <v>307</v>
      </c>
      <c r="D674" s="19" t="s">
        <v>306</v>
      </c>
      <c r="E674" s="3">
        <v>599.33000000000004</v>
      </c>
      <c r="H674" s="18" t="s">
        <v>1472</v>
      </c>
      <c r="I674" s="18" t="s">
        <v>1473</v>
      </c>
      <c r="J674" s="1" t="s">
        <v>1474</v>
      </c>
      <c r="K674" s="18" t="s">
        <v>1475</v>
      </c>
      <c r="L674" s="1" t="s">
        <v>1476</v>
      </c>
      <c r="M674" s="3">
        <f t="shared" si="51"/>
        <v>3713.5099999999998</v>
      </c>
      <c r="N674" s="3">
        <f t="shared" si="50"/>
        <v>3114.18</v>
      </c>
      <c r="O674" s="16">
        <f t="shared" si="52"/>
        <v>0</v>
      </c>
      <c r="P674" s="16">
        <f t="shared" si="53"/>
        <v>0</v>
      </c>
      <c r="Q674" s="16">
        <f t="shared" si="54"/>
        <v>0</v>
      </c>
    </row>
    <row r="675" spans="1:17" x14ac:dyDescent="0.25">
      <c r="A675" s="1" t="s">
        <v>1477</v>
      </c>
      <c r="B675" s="2">
        <v>42983</v>
      </c>
      <c r="C675" s="19" t="s">
        <v>295</v>
      </c>
      <c r="D675" s="19" t="s">
        <v>301</v>
      </c>
      <c r="E675" s="3">
        <v>196.88</v>
      </c>
      <c r="H675" s="18" t="s">
        <v>1478</v>
      </c>
      <c r="I675" s="1" t="s">
        <v>1479</v>
      </c>
      <c r="J675" s="1" t="s">
        <v>1480</v>
      </c>
      <c r="K675" s="18" t="s">
        <v>1481</v>
      </c>
      <c r="L675" s="16" t="s">
        <v>1482</v>
      </c>
      <c r="M675" s="3">
        <f t="shared" si="51"/>
        <v>3114.18</v>
      </c>
      <c r="N675" s="3">
        <f t="shared" si="50"/>
        <v>2917.2999999999997</v>
      </c>
      <c r="O675" s="16">
        <f t="shared" si="52"/>
        <v>0</v>
      </c>
      <c r="P675" s="16">
        <f t="shared" si="53"/>
        <v>0</v>
      </c>
      <c r="Q675" s="16">
        <f t="shared" si="54"/>
        <v>0</v>
      </c>
    </row>
    <row r="676" spans="1:17" x14ac:dyDescent="0.25">
      <c r="A676" s="1" t="s">
        <v>1483</v>
      </c>
      <c r="B676" s="2">
        <v>42983</v>
      </c>
      <c r="C676" s="19" t="s">
        <v>295</v>
      </c>
      <c r="D676" s="19" t="s">
        <v>301</v>
      </c>
      <c r="E676" s="3">
        <v>52.29</v>
      </c>
      <c r="H676" s="18" t="s">
        <v>24</v>
      </c>
      <c r="I676" s="18" t="s">
        <v>25</v>
      </c>
      <c r="J676" s="1" t="s">
        <v>1484</v>
      </c>
      <c r="K676" s="18" t="s">
        <v>1485</v>
      </c>
      <c r="L676" s="1" t="s">
        <v>1486</v>
      </c>
      <c r="M676" s="3">
        <f t="shared" si="51"/>
        <v>2917.2999999999997</v>
      </c>
      <c r="N676" s="3">
        <f t="shared" si="50"/>
        <v>2865.0099999999998</v>
      </c>
      <c r="O676" s="16">
        <f t="shared" si="52"/>
        <v>0</v>
      </c>
      <c r="P676" s="16">
        <f t="shared" si="53"/>
        <v>0</v>
      </c>
      <c r="Q676" s="16">
        <f t="shared" si="54"/>
        <v>0</v>
      </c>
    </row>
    <row r="677" spans="1:17" x14ac:dyDescent="0.25">
      <c r="A677" s="1" t="s">
        <v>1487</v>
      </c>
      <c r="B677" s="2">
        <v>42983</v>
      </c>
      <c r="C677" s="19" t="s">
        <v>295</v>
      </c>
      <c r="D677" s="19" t="s">
        <v>301</v>
      </c>
      <c r="E677" s="3">
        <v>91.98</v>
      </c>
      <c r="H677" s="18" t="s">
        <v>1488</v>
      </c>
      <c r="I677" s="1" t="s">
        <v>1489</v>
      </c>
      <c r="J677" s="1" t="s">
        <v>1490</v>
      </c>
      <c r="K677" s="16" t="s">
        <v>1491</v>
      </c>
      <c r="L677" s="18" t="s">
        <v>1492</v>
      </c>
      <c r="M677" s="3">
        <f t="shared" si="51"/>
        <v>2865.0099999999998</v>
      </c>
      <c r="N677" s="3">
        <f t="shared" si="50"/>
        <v>2773.0299999999997</v>
      </c>
      <c r="O677" s="16">
        <f t="shared" si="52"/>
        <v>0</v>
      </c>
      <c r="P677" s="16">
        <f t="shared" si="53"/>
        <v>0</v>
      </c>
      <c r="Q677" s="16">
        <f t="shared" si="54"/>
        <v>0</v>
      </c>
    </row>
    <row r="678" spans="1:17" x14ac:dyDescent="0.25">
      <c r="A678" s="1" t="s">
        <v>1493</v>
      </c>
      <c r="B678" s="2">
        <v>42983</v>
      </c>
      <c r="C678" s="19" t="s">
        <v>292</v>
      </c>
      <c r="D678" s="19" t="s">
        <v>301</v>
      </c>
      <c r="E678" s="3">
        <v>1193.56</v>
      </c>
      <c r="H678" s="18" t="s">
        <v>1494</v>
      </c>
      <c r="I678" s="18" t="s">
        <v>1495</v>
      </c>
      <c r="J678" s="1" t="s">
        <v>1496</v>
      </c>
      <c r="K678" s="18" t="s">
        <v>1497</v>
      </c>
      <c r="L678" s="18" t="s">
        <v>1498</v>
      </c>
      <c r="M678" s="3">
        <f t="shared" si="51"/>
        <v>2773.0299999999997</v>
      </c>
      <c r="N678" s="3">
        <f t="shared" si="50"/>
        <v>1579.4699999999998</v>
      </c>
      <c r="O678" s="16">
        <f t="shared" si="52"/>
        <v>0</v>
      </c>
      <c r="P678" s="16">
        <f t="shared" si="53"/>
        <v>0</v>
      </c>
      <c r="Q678" s="16">
        <f t="shared" si="54"/>
        <v>0</v>
      </c>
    </row>
    <row r="679" spans="1:17" x14ac:dyDescent="0.25">
      <c r="A679" s="1" t="s">
        <v>1499</v>
      </c>
      <c r="B679" s="2">
        <v>42983</v>
      </c>
      <c r="C679" s="19" t="s">
        <v>292</v>
      </c>
      <c r="D679" s="19" t="s">
        <v>303</v>
      </c>
      <c r="E679" s="3">
        <v>33</v>
      </c>
      <c r="H679" s="18" t="s">
        <v>1500</v>
      </c>
      <c r="I679" s="18" t="s">
        <v>1501</v>
      </c>
      <c r="J679" s="1" t="s">
        <v>188</v>
      </c>
      <c r="K679" s="18" t="s">
        <v>1502</v>
      </c>
      <c r="L679" s="1" t="s">
        <v>1503</v>
      </c>
      <c r="M679" s="3">
        <f t="shared" si="51"/>
        <v>1579.4699999999998</v>
      </c>
      <c r="N679" s="3">
        <f t="shared" si="50"/>
        <v>1546.4699999999998</v>
      </c>
      <c r="O679" s="16">
        <f t="shared" si="52"/>
        <v>0</v>
      </c>
      <c r="P679" s="16">
        <f t="shared" si="53"/>
        <v>0</v>
      </c>
      <c r="Q679" s="16">
        <f t="shared" si="54"/>
        <v>0</v>
      </c>
    </row>
    <row r="680" spans="1:17" x14ac:dyDescent="0.25">
      <c r="A680" s="1" t="s">
        <v>1504</v>
      </c>
      <c r="B680" s="2">
        <v>42983</v>
      </c>
      <c r="C680" s="20" t="s">
        <v>299</v>
      </c>
      <c r="D680" s="19"/>
      <c r="F680" s="3">
        <v>20</v>
      </c>
      <c r="G680" s="20" t="s">
        <v>299</v>
      </c>
      <c r="H680" s="18" t="s">
        <v>594</v>
      </c>
      <c r="I680" s="1" t="s">
        <v>1505</v>
      </c>
      <c r="J680" s="1" t="s">
        <v>7</v>
      </c>
      <c r="K680" s="1" t="s">
        <v>1506</v>
      </c>
      <c r="L680" s="1" t="s">
        <v>1507</v>
      </c>
      <c r="M680" s="3">
        <f t="shared" si="51"/>
        <v>1546.4699999999998</v>
      </c>
      <c r="N680" s="3">
        <f t="shared" si="50"/>
        <v>1566.4699999999998</v>
      </c>
      <c r="O680" s="16">
        <f t="shared" si="52"/>
        <v>0</v>
      </c>
      <c r="P680" s="16">
        <f t="shared" si="53"/>
        <v>0</v>
      </c>
      <c r="Q680" s="16">
        <f t="shared" si="54"/>
        <v>0</v>
      </c>
    </row>
    <row r="681" spans="1:17" x14ac:dyDescent="0.25">
      <c r="A681" s="1" t="s">
        <v>1508</v>
      </c>
      <c r="B681" s="2">
        <v>42983</v>
      </c>
      <c r="C681" s="19" t="s">
        <v>295</v>
      </c>
      <c r="D681" s="19" t="s">
        <v>300</v>
      </c>
      <c r="E681" s="3">
        <v>4.3499999999999996</v>
      </c>
      <c r="H681" s="18" t="s">
        <v>367</v>
      </c>
      <c r="I681" s="1" t="s">
        <v>20</v>
      </c>
      <c r="J681" s="1" t="s">
        <v>21</v>
      </c>
      <c r="K681" s="18" t="s">
        <v>1509</v>
      </c>
      <c r="L681" s="1" t="s">
        <v>1509</v>
      </c>
      <c r="M681" s="3">
        <f t="shared" si="51"/>
        <v>1566.4699999999998</v>
      </c>
      <c r="N681" s="3">
        <f t="shared" si="50"/>
        <v>1562.12</v>
      </c>
      <c r="O681" s="16">
        <f t="shared" si="52"/>
        <v>0</v>
      </c>
      <c r="P681" s="16">
        <f t="shared" si="53"/>
        <v>0</v>
      </c>
      <c r="Q681" s="16">
        <f t="shared" si="54"/>
        <v>0</v>
      </c>
    </row>
    <row r="682" spans="1:17" x14ac:dyDescent="0.25">
      <c r="A682" s="1" t="s">
        <v>1461</v>
      </c>
      <c r="B682" s="2">
        <v>42985</v>
      </c>
      <c r="C682" s="20" t="s">
        <v>299</v>
      </c>
      <c r="D682" s="19"/>
      <c r="F682" s="3">
        <v>27</v>
      </c>
      <c r="G682" s="20" t="s">
        <v>299</v>
      </c>
      <c r="H682" s="18" t="s">
        <v>1462</v>
      </c>
      <c r="I682" s="1" t="s">
        <v>1463</v>
      </c>
      <c r="J682" s="1" t="s">
        <v>824</v>
      </c>
      <c r="K682" s="18"/>
      <c r="L682" s="18" t="s">
        <v>1464</v>
      </c>
      <c r="M682" s="3">
        <f t="shared" si="51"/>
        <v>1562.12</v>
      </c>
      <c r="N682" s="3">
        <f t="shared" si="50"/>
        <v>1589.12</v>
      </c>
      <c r="O682" s="16">
        <f t="shared" si="52"/>
        <v>0</v>
      </c>
      <c r="P682" s="16">
        <f t="shared" si="53"/>
        <v>0</v>
      </c>
      <c r="Q682" s="16">
        <f t="shared" si="54"/>
        <v>0</v>
      </c>
    </row>
    <row r="683" spans="1:17" x14ac:dyDescent="0.25">
      <c r="A683" s="1" t="s">
        <v>1465</v>
      </c>
      <c r="B683" s="2">
        <v>42985</v>
      </c>
      <c r="C683" s="20" t="s">
        <v>299</v>
      </c>
      <c r="D683" s="19"/>
      <c r="F683" s="3">
        <v>27</v>
      </c>
      <c r="G683" s="20" t="s">
        <v>299</v>
      </c>
      <c r="H683" s="18" t="s">
        <v>594</v>
      </c>
      <c r="I683" s="1" t="s">
        <v>1466</v>
      </c>
      <c r="J683" s="1" t="s">
        <v>7</v>
      </c>
      <c r="K683" s="16" t="s">
        <v>1467</v>
      </c>
      <c r="L683" s="18" t="s">
        <v>1468</v>
      </c>
      <c r="M683" s="3">
        <f t="shared" si="51"/>
        <v>1589.12</v>
      </c>
      <c r="N683" s="3">
        <f t="shared" si="50"/>
        <v>1616.12</v>
      </c>
      <c r="O683" s="16">
        <f t="shared" si="52"/>
        <v>0</v>
      </c>
      <c r="P683" s="16">
        <f t="shared" si="53"/>
        <v>0</v>
      </c>
      <c r="Q683" s="16">
        <f t="shared" si="54"/>
        <v>0</v>
      </c>
    </row>
    <row r="684" spans="1:17" x14ac:dyDescent="0.25">
      <c r="A684" s="1" t="s">
        <v>1469</v>
      </c>
      <c r="B684" s="2">
        <v>42985</v>
      </c>
      <c r="C684" s="19" t="s">
        <v>295</v>
      </c>
      <c r="D684" s="19" t="s">
        <v>300</v>
      </c>
      <c r="E684" s="3">
        <v>0.12</v>
      </c>
      <c r="H684" s="18" t="s">
        <v>367</v>
      </c>
      <c r="I684" s="1" t="s">
        <v>20</v>
      </c>
      <c r="J684" s="1" t="s">
        <v>21</v>
      </c>
      <c r="K684" s="16" t="s">
        <v>1470</v>
      </c>
      <c r="L684" s="18" t="s">
        <v>1470</v>
      </c>
      <c r="M684" s="3">
        <f t="shared" si="51"/>
        <v>1616.12</v>
      </c>
      <c r="N684" s="3">
        <f t="shared" si="50"/>
        <v>1616</v>
      </c>
      <c r="O684" s="16">
        <f t="shared" si="52"/>
        <v>0</v>
      </c>
      <c r="P684" s="16">
        <f t="shared" si="53"/>
        <v>0</v>
      </c>
      <c r="Q684" s="16">
        <f t="shared" si="54"/>
        <v>0</v>
      </c>
    </row>
    <row r="685" spans="1:17" x14ac:dyDescent="0.25">
      <c r="A685" s="1" t="s">
        <v>1458</v>
      </c>
      <c r="B685" s="2">
        <v>42986</v>
      </c>
      <c r="C685" s="20" t="s">
        <v>295</v>
      </c>
      <c r="D685" s="19"/>
      <c r="F685" s="3">
        <v>75</v>
      </c>
      <c r="G685" s="20" t="s">
        <v>294</v>
      </c>
      <c r="H685" s="18" t="s">
        <v>114</v>
      </c>
      <c r="I685" s="1" t="s">
        <v>115</v>
      </c>
      <c r="J685" s="1" t="s">
        <v>1459</v>
      </c>
      <c r="K685" s="18"/>
      <c r="L685" s="18"/>
      <c r="M685" s="3">
        <f t="shared" si="51"/>
        <v>1616</v>
      </c>
      <c r="N685" s="3">
        <f t="shared" si="50"/>
        <v>1691</v>
      </c>
      <c r="O685" s="16">
        <f t="shared" si="52"/>
        <v>0</v>
      </c>
      <c r="P685" s="16">
        <f t="shared" si="53"/>
        <v>0</v>
      </c>
      <c r="Q685" s="16">
        <f t="shared" si="54"/>
        <v>0</v>
      </c>
    </row>
    <row r="686" spans="1:17" x14ac:dyDescent="0.25">
      <c r="A686" s="1" t="s">
        <v>1460</v>
      </c>
      <c r="B686" s="2">
        <v>42986</v>
      </c>
      <c r="C686" s="19" t="s">
        <v>289</v>
      </c>
      <c r="D686" s="19" t="s">
        <v>308</v>
      </c>
      <c r="E686" s="3">
        <v>1000</v>
      </c>
      <c r="H686" s="18" t="s">
        <v>344</v>
      </c>
      <c r="I686" s="1" t="s">
        <v>15</v>
      </c>
      <c r="J686" s="1" t="s">
        <v>108</v>
      </c>
      <c r="K686" s="18" t="s">
        <v>17</v>
      </c>
      <c r="L686" s="1" t="s">
        <v>93</v>
      </c>
      <c r="M686" s="3">
        <f t="shared" si="51"/>
        <v>1691</v>
      </c>
      <c r="N686" s="3">
        <f t="shared" si="50"/>
        <v>691</v>
      </c>
      <c r="O686" s="16">
        <f t="shared" si="52"/>
        <v>0</v>
      </c>
      <c r="P686" s="16">
        <f t="shared" si="53"/>
        <v>0</v>
      </c>
      <c r="Q686" s="16">
        <f t="shared" si="54"/>
        <v>0</v>
      </c>
    </row>
    <row r="687" spans="1:17" x14ac:dyDescent="0.25">
      <c r="A687" s="1" t="s">
        <v>1438</v>
      </c>
      <c r="B687" s="2">
        <v>42989</v>
      </c>
      <c r="C687" s="19" t="s">
        <v>295</v>
      </c>
      <c r="D687" s="19" t="s">
        <v>334</v>
      </c>
      <c r="E687" s="3">
        <v>54.44</v>
      </c>
      <c r="H687" s="18" t="s">
        <v>77</v>
      </c>
      <c r="I687" s="1" t="s">
        <v>78</v>
      </c>
      <c r="J687" s="1" t="s">
        <v>1439</v>
      </c>
      <c r="K687" s="18" t="s">
        <v>1440</v>
      </c>
      <c r="L687" s="1" t="s">
        <v>79</v>
      </c>
      <c r="M687" s="3">
        <f t="shared" si="51"/>
        <v>691</v>
      </c>
      <c r="N687" s="3">
        <f t="shared" si="50"/>
        <v>636.55999999999995</v>
      </c>
      <c r="O687" s="16">
        <f t="shared" si="52"/>
        <v>0</v>
      </c>
      <c r="P687" s="16">
        <f t="shared" si="53"/>
        <v>0</v>
      </c>
      <c r="Q687" s="16">
        <f t="shared" si="54"/>
        <v>0</v>
      </c>
    </row>
    <row r="688" spans="1:17" x14ac:dyDescent="0.25">
      <c r="A688" s="1" t="s">
        <v>1441</v>
      </c>
      <c r="B688" s="2">
        <v>42989</v>
      </c>
      <c r="C688" s="20" t="s">
        <v>299</v>
      </c>
      <c r="D688" s="19"/>
      <c r="F688" s="3">
        <v>54</v>
      </c>
      <c r="G688" s="20" t="s">
        <v>299</v>
      </c>
      <c r="H688" s="18" t="s">
        <v>277</v>
      </c>
      <c r="I688" s="1" t="s">
        <v>278</v>
      </c>
      <c r="J688" s="1" t="s">
        <v>1442</v>
      </c>
      <c r="K688" s="18"/>
      <c r="L688" s="1" t="s">
        <v>1443</v>
      </c>
      <c r="M688" s="3">
        <f t="shared" si="51"/>
        <v>636.55999999999995</v>
      </c>
      <c r="N688" s="3">
        <f t="shared" si="50"/>
        <v>690.56</v>
      </c>
      <c r="O688" s="16">
        <f t="shared" si="52"/>
        <v>0</v>
      </c>
      <c r="P688" s="16">
        <f t="shared" si="53"/>
        <v>0</v>
      </c>
      <c r="Q688" s="16">
        <f t="shared" si="54"/>
        <v>0</v>
      </c>
    </row>
    <row r="689" spans="1:17" x14ac:dyDescent="0.25">
      <c r="A689" s="1" t="s">
        <v>1444</v>
      </c>
      <c r="B689" s="2">
        <v>42989</v>
      </c>
      <c r="C689" s="20" t="s">
        <v>299</v>
      </c>
      <c r="D689" s="19"/>
      <c r="F689" s="3">
        <v>20</v>
      </c>
      <c r="G689" s="20" t="s">
        <v>299</v>
      </c>
      <c r="H689" s="18" t="s">
        <v>1445</v>
      </c>
      <c r="I689" s="1" t="s">
        <v>1446</v>
      </c>
      <c r="J689" s="1" t="s">
        <v>1447</v>
      </c>
      <c r="K689" s="18"/>
      <c r="L689" s="1" t="s">
        <v>1448</v>
      </c>
      <c r="M689" s="3">
        <f t="shared" si="51"/>
        <v>690.56</v>
      </c>
      <c r="N689" s="3">
        <f t="shared" si="50"/>
        <v>710.56</v>
      </c>
      <c r="O689" s="16">
        <f t="shared" si="52"/>
        <v>0</v>
      </c>
      <c r="P689" s="16">
        <f t="shared" si="53"/>
        <v>0</v>
      </c>
      <c r="Q689" s="16">
        <f t="shared" si="54"/>
        <v>0</v>
      </c>
    </row>
    <row r="690" spans="1:17" x14ac:dyDescent="0.25">
      <c r="A690" s="1" t="s">
        <v>1449</v>
      </c>
      <c r="B690" s="2">
        <v>42989</v>
      </c>
      <c r="C690" s="20" t="s">
        <v>299</v>
      </c>
      <c r="D690" s="19"/>
      <c r="F690" s="3">
        <v>60</v>
      </c>
      <c r="G690" s="20" t="s">
        <v>299</v>
      </c>
      <c r="H690" s="18" t="s">
        <v>171</v>
      </c>
      <c r="I690" s="1" t="s">
        <v>172</v>
      </c>
      <c r="J690" s="1" t="s">
        <v>7</v>
      </c>
      <c r="K690" s="18" t="s">
        <v>50</v>
      </c>
      <c r="L690" s="1" t="s">
        <v>1450</v>
      </c>
      <c r="M690" s="3">
        <f t="shared" si="51"/>
        <v>710.56</v>
      </c>
      <c r="N690" s="3">
        <f t="shared" si="50"/>
        <v>770.56</v>
      </c>
      <c r="O690" s="16">
        <f t="shared" si="52"/>
        <v>0</v>
      </c>
      <c r="P690" s="16">
        <f t="shared" si="53"/>
        <v>0</v>
      </c>
      <c r="Q690" s="16">
        <f t="shared" si="54"/>
        <v>0</v>
      </c>
    </row>
    <row r="691" spans="1:17" x14ac:dyDescent="0.25">
      <c r="A691" s="1" t="s">
        <v>1451</v>
      </c>
      <c r="B691" s="2">
        <v>42989</v>
      </c>
      <c r="C691" s="20" t="s">
        <v>299</v>
      </c>
      <c r="D691" s="19"/>
      <c r="F691" s="3">
        <v>27</v>
      </c>
      <c r="G691" s="20" t="s">
        <v>299</v>
      </c>
      <c r="H691" s="18" t="s">
        <v>1452</v>
      </c>
      <c r="I691" s="1" t="s">
        <v>1453</v>
      </c>
      <c r="J691" s="1" t="s">
        <v>1454</v>
      </c>
      <c r="K691" s="16"/>
      <c r="L691" s="1" t="s">
        <v>1455</v>
      </c>
      <c r="M691" s="3">
        <f t="shared" si="51"/>
        <v>770.56</v>
      </c>
      <c r="N691" s="3">
        <f t="shared" si="50"/>
        <v>797.56</v>
      </c>
      <c r="O691" s="16">
        <f t="shared" si="52"/>
        <v>0</v>
      </c>
      <c r="P691" s="16">
        <f t="shared" si="53"/>
        <v>0</v>
      </c>
      <c r="Q691" s="16">
        <f t="shared" si="54"/>
        <v>0</v>
      </c>
    </row>
    <row r="692" spans="1:17" x14ac:dyDescent="0.25">
      <c r="A692" s="1" t="s">
        <v>1456</v>
      </c>
      <c r="B692" s="2">
        <v>42989</v>
      </c>
      <c r="C692" s="19" t="s">
        <v>295</v>
      </c>
      <c r="D692" s="19" t="s">
        <v>300</v>
      </c>
      <c r="E692" s="3">
        <v>1.1200000000000001</v>
      </c>
      <c r="H692" s="18" t="s">
        <v>367</v>
      </c>
      <c r="I692" s="18" t="s">
        <v>20</v>
      </c>
      <c r="J692" s="1" t="s">
        <v>21</v>
      </c>
      <c r="K692" s="16" t="s">
        <v>1457</v>
      </c>
      <c r="L692" s="1" t="s">
        <v>1457</v>
      </c>
      <c r="M692" s="3">
        <f t="shared" si="51"/>
        <v>797.56</v>
      </c>
      <c r="N692" s="3">
        <f t="shared" si="50"/>
        <v>796.43999999999994</v>
      </c>
      <c r="O692" s="16">
        <f t="shared" si="52"/>
        <v>0</v>
      </c>
      <c r="P692" s="16">
        <f t="shared" si="53"/>
        <v>0</v>
      </c>
      <c r="Q692" s="16">
        <f t="shared" si="54"/>
        <v>0</v>
      </c>
    </row>
    <row r="693" spans="1:17" x14ac:dyDescent="0.25">
      <c r="A693" s="1" t="s">
        <v>1434</v>
      </c>
      <c r="B693" s="2">
        <v>42990</v>
      </c>
      <c r="C693" s="20" t="s">
        <v>289</v>
      </c>
      <c r="D693" s="19"/>
      <c r="F693" s="3">
        <v>3492.53</v>
      </c>
      <c r="G693" s="20" t="s">
        <v>289</v>
      </c>
      <c r="H693" s="18" t="s">
        <v>189</v>
      </c>
      <c r="I693" s="18" t="s">
        <v>190</v>
      </c>
      <c r="J693" s="1" t="s">
        <v>1435</v>
      </c>
      <c r="K693" s="18"/>
      <c r="L693" s="1" t="s">
        <v>1436</v>
      </c>
      <c r="M693" s="3">
        <f t="shared" si="51"/>
        <v>796.43999999999994</v>
      </c>
      <c r="N693" s="3">
        <f t="shared" si="50"/>
        <v>4288.97</v>
      </c>
      <c r="O693" s="16">
        <f t="shared" si="52"/>
        <v>0</v>
      </c>
      <c r="P693" s="16">
        <f t="shared" si="53"/>
        <v>0</v>
      </c>
      <c r="Q693" s="16">
        <f t="shared" si="54"/>
        <v>0</v>
      </c>
    </row>
    <row r="694" spans="1:17" x14ac:dyDescent="0.25">
      <c r="A694" s="1" t="s">
        <v>1437</v>
      </c>
      <c r="B694" s="2">
        <v>42990</v>
      </c>
      <c r="C694" s="19" t="s">
        <v>289</v>
      </c>
      <c r="D694" s="19" t="s">
        <v>308</v>
      </c>
      <c r="E694" s="3">
        <v>7.67</v>
      </c>
      <c r="H694" s="18" t="s">
        <v>344</v>
      </c>
      <c r="I694" s="18" t="s">
        <v>15</v>
      </c>
      <c r="J694" s="1" t="s">
        <v>92</v>
      </c>
      <c r="K694" s="18" t="s">
        <v>17</v>
      </c>
      <c r="L694" s="1" t="s">
        <v>93</v>
      </c>
      <c r="M694" s="3">
        <f t="shared" si="51"/>
        <v>4288.97</v>
      </c>
      <c r="N694" s="3">
        <f t="shared" si="50"/>
        <v>4281.3</v>
      </c>
      <c r="O694" s="16">
        <f t="shared" si="52"/>
        <v>0</v>
      </c>
      <c r="P694" s="16">
        <f t="shared" si="53"/>
        <v>0</v>
      </c>
      <c r="Q694" s="16">
        <f t="shared" si="54"/>
        <v>0</v>
      </c>
    </row>
    <row r="695" spans="1:17" x14ac:dyDescent="0.25">
      <c r="A695" s="1" t="s">
        <v>1431</v>
      </c>
      <c r="B695" s="2">
        <v>42991</v>
      </c>
      <c r="C695" s="20" t="s">
        <v>299</v>
      </c>
      <c r="D695" s="19"/>
      <c r="F695" s="3">
        <v>35</v>
      </c>
      <c r="G695" s="20" t="s">
        <v>299</v>
      </c>
      <c r="H695" s="18" t="s">
        <v>63</v>
      </c>
      <c r="I695" s="1" t="s">
        <v>64</v>
      </c>
      <c r="J695" s="1" t="s">
        <v>1432</v>
      </c>
      <c r="K695" s="18"/>
      <c r="L695" s="18" t="s">
        <v>1433</v>
      </c>
      <c r="M695" s="3">
        <f t="shared" si="51"/>
        <v>4281.3</v>
      </c>
      <c r="N695" s="3">
        <f t="shared" si="50"/>
        <v>4316.3</v>
      </c>
      <c r="O695" s="16">
        <f t="shared" si="52"/>
        <v>0</v>
      </c>
      <c r="P695" s="16">
        <f t="shared" si="53"/>
        <v>0</v>
      </c>
      <c r="Q695" s="16">
        <f t="shared" si="54"/>
        <v>0</v>
      </c>
    </row>
    <row r="696" spans="1:17" x14ac:dyDescent="0.25">
      <c r="A696" s="1" t="s">
        <v>1427</v>
      </c>
      <c r="B696" s="2">
        <v>42992</v>
      </c>
      <c r="C696" s="20" t="s">
        <v>299</v>
      </c>
      <c r="D696" s="19"/>
      <c r="F696" s="3">
        <v>135</v>
      </c>
      <c r="G696" s="20" t="s">
        <v>299</v>
      </c>
      <c r="H696" s="18" t="s">
        <v>226</v>
      </c>
      <c r="I696" s="1" t="s">
        <v>227</v>
      </c>
      <c r="J696" s="1" t="s">
        <v>7</v>
      </c>
      <c r="K696" s="18" t="s">
        <v>50</v>
      </c>
      <c r="L696" s="18" t="s">
        <v>1428</v>
      </c>
      <c r="M696" s="3">
        <f t="shared" si="51"/>
        <v>4316.3</v>
      </c>
      <c r="N696" s="3">
        <f t="shared" si="50"/>
        <v>4451.3</v>
      </c>
      <c r="O696" s="16">
        <f t="shared" si="52"/>
        <v>0</v>
      </c>
      <c r="P696" s="16">
        <f t="shared" si="53"/>
        <v>0</v>
      </c>
      <c r="Q696" s="16">
        <f t="shared" si="54"/>
        <v>0</v>
      </c>
    </row>
    <row r="697" spans="1:17" x14ac:dyDescent="0.25">
      <c r="A697" s="1" t="s">
        <v>1429</v>
      </c>
      <c r="B697" s="2">
        <v>42992</v>
      </c>
      <c r="C697" s="19" t="s">
        <v>295</v>
      </c>
      <c r="D697" s="19" t="s">
        <v>300</v>
      </c>
      <c r="E697" s="3">
        <v>0.12</v>
      </c>
      <c r="H697" s="18" t="s">
        <v>367</v>
      </c>
      <c r="I697" s="1" t="s">
        <v>20</v>
      </c>
      <c r="J697" s="1" t="s">
        <v>21</v>
      </c>
      <c r="K697" s="18" t="s">
        <v>1430</v>
      </c>
      <c r="L697" s="1" t="s">
        <v>1430</v>
      </c>
      <c r="M697" s="3">
        <f t="shared" si="51"/>
        <v>4451.3</v>
      </c>
      <c r="N697" s="3">
        <f t="shared" si="50"/>
        <v>4451.18</v>
      </c>
      <c r="O697" s="16">
        <f t="shared" si="52"/>
        <v>0</v>
      </c>
      <c r="P697" s="16">
        <f t="shared" si="53"/>
        <v>0</v>
      </c>
      <c r="Q697" s="16">
        <f t="shared" si="54"/>
        <v>0</v>
      </c>
    </row>
    <row r="698" spans="1:17" x14ac:dyDescent="0.25">
      <c r="A698" s="1" t="s">
        <v>1421</v>
      </c>
      <c r="B698" s="2">
        <v>42996</v>
      </c>
      <c r="C698" s="19" t="s">
        <v>304</v>
      </c>
      <c r="D698" s="19" t="s">
        <v>306</v>
      </c>
      <c r="E698" s="3">
        <v>379.42</v>
      </c>
      <c r="H698" s="18" t="s">
        <v>30</v>
      </c>
      <c r="I698" s="1" t="s">
        <v>31</v>
      </c>
      <c r="J698" s="1" t="s">
        <v>1422</v>
      </c>
      <c r="K698" s="1" t="s">
        <v>1423</v>
      </c>
      <c r="L698" s="1" t="s">
        <v>1424</v>
      </c>
      <c r="M698" s="3">
        <f t="shared" si="51"/>
        <v>4451.18</v>
      </c>
      <c r="N698" s="3">
        <f t="shared" si="50"/>
        <v>4071.76</v>
      </c>
      <c r="O698" s="16">
        <f t="shared" si="52"/>
        <v>0</v>
      </c>
      <c r="P698" s="16">
        <f t="shared" si="53"/>
        <v>0</v>
      </c>
      <c r="Q698" s="16">
        <f t="shared" si="54"/>
        <v>0</v>
      </c>
    </row>
    <row r="699" spans="1:17" x14ac:dyDescent="0.25">
      <c r="A699" s="1" t="s">
        <v>1425</v>
      </c>
      <c r="B699" s="2">
        <v>42996</v>
      </c>
      <c r="C699" s="19" t="s">
        <v>295</v>
      </c>
      <c r="D699" s="19" t="s">
        <v>300</v>
      </c>
      <c r="E699" s="3">
        <v>1</v>
      </c>
      <c r="H699" s="18" t="s">
        <v>367</v>
      </c>
      <c r="I699" s="1" t="s">
        <v>20</v>
      </c>
      <c r="J699" s="1" t="s">
        <v>21</v>
      </c>
      <c r="K699" s="1" t="s">
        <v>1426</v>
      </c>
      <c r="L699" s="1" t="s">
        <v>1426</v>
      </c>
      <c r="M699" s="3">
        <f t="shared" si="51"/>
        <v>4071.76</v>
      </c>
      <c r="N699" s="3">
        <f t="shared" si="50"/>
        <v>4070.76</v>
      </c>
      <c r="O699" s="16">
        <f t="shared" si="52"/>
        <v>0</v>
      </c>
      <c r="P699" s="16">
        <f t="shared" si="53"/>
        <v>0</v>
      </c>
      <c r="Q699" s="16">
        <f t="shared" si="54"/>
        <v>0</v>
      </c>
    </row>
    <row r="700" spans="1:17" x14ac:dyDescent="0.25">
      <c r="A700" s="1" t="s">
        <v>1415</v>
      </c>
      <c r="B700" s="2">
        <v>42997</v>
      </c>
      <c r="C700" s="19" t="s">
        <v>299</v>
      </c>
      <c r="D700" s="19" t="s">
        <v>301</v>
      </c>
      <c r="E700" s="3">
        <v>16</v>
      </c>
      <c r="H700" s="18" t="s">
        <v>1150</v>
      </c>
      <c r="I700" s="1" t="s">
        <v>191</v>
      </c>
      <c r="J700" s="1" t="s">
        <v>1416</v>
      </c>
      <c r="K700" s="16" t="s">
        <v>1417</v>
      </c>
      <c r="L700" s="1" t="s">
        <v>1418</v>
      </c>
      <c r="M700" s="3">
        <f t="shared" si="51"/>
        <v>4070.76</v>
      </c>
      <c r="N700" s="3">
        <f t="shared" si="50"/>
        <v>4054.76</v>
      </c>
      <c r="O700" s="16">
        <f t="shared" si="52"/>
        <v>0</v>
      </c>
      <c r="P700" s="16">
        <f t="shared" si="53"/>
        <v>0</v>
      </c>
      <c r="Q700" s="16">
        <f t="shared" si="54"/>
        <v>0</v>
      </c>
    </row>
    <row r="701" spans="1:17" x14ac:dyDescent="0.25">
      <c r="A701" s="1" t="s">
        <v>1419</v>
      </c>
      <c r="B701" s="2">
        <v>42997</v>
      </c>
      <c r="C701" s="19" t="s">
        <v>295</v>
      </c>
      <c r="D701" s="19" t="s">
        <v>300</v>
      </c>
      <c r="E701" s="3">
        <v>1</v>
      </c>
      <c r="H701" s="18" t="s">
        <v>367</v>
      </c>
      <c r="I701" s="1" t="s">
        <v>20</v>
      </c>
      <c r="J701" s="1" t="s">
        <v>21</v>
      </c>
      <c r="K701" s="18" t="s">
        <v>1420</v>
      </c>
      <c r="L701" s="1" t="s">
        <v>1420</v>
      </c>
      <c r="M701" s="3">
        <f t="shared" si="51"/>
        <v>4054.76</v>
      </c>
      <c r="N701" s="3">
        <f t="shared" si="50"/>
        <v>4053.76</v>
      </c>
      <c r="O701" s="16">
        <f t="shared" si="52"/>
        <v>0</v>
      </c>
      <c r="P701" s="16">
        <f t="shared" si="53"/>
        <v>0</v>
      </c>
      <c r="Q701" s="16">
        <f t="shared" si="54"/>
        <v>0</v>
      </c>
    </row>
    <row r="702" spans="1:17" x14ac:dyDescent="0.25">
      <c r="A702" s="1" t="s">
        <v>1410</v>
      </c>
      <c r="B702" s="2">
        <v>42998</v>
      </c>
      <c r="C702" s="19" t="s">
        <v>295</v>
      </c>
      <c r="D702" s="19"/>
      <c r="F702" s="3">
        <v>911.84</v>
      </c>
      <c r="G702" s="20" t="s">
        <v>296</v>
      </c>
      <c r="H702" s="18" t="s">
        <v>136</v>
      </c>
      <c r="I702" s="1" t="s">
        <v>137</v>
      </c>
      <c r="J702" s="1" t="s">
        <v>7</v>
      </c>
      <c r="K702" s="18" t="s">
        <v>1411</v>
      </c>
      <c r="L702" s="1" t="s">
        <v>1412</v>
      </c>
      <c r="M702" s="3">
        <f t="shared" si="51"/>
        <v>4053.76</v>
      </c>
      <c r="N702" s="3">
        <f t="shared" si="50"/>
        <v>4965.6000000000004</v>
      </c>
      <c r="O702" s="16">
        <f t="shared" si="52"/>
        <v>0</v>
      </c>
      <c r="P702" s="16">
        <f t="shared" si="53"/>
        <v>0</v>
      </c>
      <c r="Q702" s="16">
        <f t="shared" si="54"/>
        <v>0</v>
      </c>
    </row>
    <row r="703" spans="1:17" x14ac:dyDescent="0.25">
      <c r="A703" s="1" t="s">
        <v>1413</v>
      </c>
      <c r="B703" s="2">
        <v>42998</v>
      </c>
      <c r="C703" s="19" t="s">
        <v>295</v>
      </c>
      <c r="D703" s="19" t="s">
        <v>300</v>
      </c>
      <c r="E703" s="3">
        <v>0.12</v>
      </c>
      <c r="H703" s="18" t="s">
        <v>367</v>
      </c>
      <c r="I703" s="18" t="s">
        <v>20</v>
      </c>
      <c r="J703" s="1" t="s">
        <v>21</v>
      </c>
      <c r="K703" s="18" t="s">
        <v>1414</v>
      </c>
      <c r="L703" s="1" t="s">
        <v>1414</v>
      </c>
      <c r="M703" s="3">
        <f t="shared" si="51"/>
        <v>4965.6000000000004</v>
      </c>
      <c r="N703" s="3">
        <f t="shared" si="50"/>
        <v>4965.4800000000005</v>
      </c>
      <c r="O703" s="16">
        <f t="shared" si="52"/>
        <v>0</v>
      </c>
      <c r="P703" s="16">
        <f t="shared" si="53"/>
        <v>0</v>
      </c>
      <c r="Q703" s="16">
        <f t="shared" si="54"/>
        <v>0</v>
      </c>
    </row>
    <row r="704" spans="1:17" x14ac:dyDescent="0.25">
      <c r="A704" s="1" t="s">
        <v>1388</v>
      </c>
      <c r="B704" s="2">
        <v>43005</v>
      </c>
      <c r="C704" s="19" t="s">
        <v>299</v>
      </c>
      <c r="D704" s="19" t="s">
        <v>301</v>
      </c>
      <c r="E704" s="3">
        <v>100</v>
      </c>
      <c r="H704" s="18" t="s">
        <v>138</v>
      </c>
      <c r="I704" s="1" t="s">
        <v>139</v>
      </c>
      <c r="J704" s="1" t="s">
        <v>1389</v>
      </c>
      <c r="K704" s="18" t="s">
        <v>1390</v>
      </c>
      <c r="L704" s="18" t="s">
        <v>1391</v>
      </c>
      <c r="M704" s="3">
        <f t="shared" si="51"/>
        <v>4965.4800000000005</v>
      </c>
      <c r="N704" s="3">
        <f t="shared" si="50"/>
        <v>4865.4800000000005</v>
      </c>
      <c r="O704" s="16">
        <f t="shared" si="52"/>
        <v>0</v>
      </c>
      <c r="P704" s="16">
        <f t="shared" si="53"/>
        <v>0</v>
      </c>
      <c r="Q704" s="16">
        <f t="shared" si="54"/>
        <v>0</v>
      </c>
    </row>
    <row r="705" spans="1:17" x14ac:dyDescent="0.25">
      <c r="A705" s="1" t="s">
        <v>1392</v>
      </c>
      <c r="B705" s="2">
        <v>43005</v>
      </c>
      <c r="C705" s="19" t="s">
        <v>299</v>
      </c>
      <c r="D705" s="19" t="s">
        <v>301</v>
      </c>
      <c r="E705" s="3">
        <v>50</v>
      </c>
      <c r="H705" s="18" t="s">
        <v>32</v>
      </c>
      <c r="I705" s="1" t="s">
        <v>33</v>
      </c>
      <c r="J705" s="1" t="s">
        <v>1393</v>
      </c>
      <c r="K705" s="18" t="s">
        <v>1394</v>
      </c>
      <c r="L705" s="18" t="s">
        <v>1395</v>
      </c>
      <c r="M705" s="3">
        <f t="shared" si="51"/>
        <v>4865.4800000000005</v>
      </c>
      <c r="N705" s="3">
        <f t="shared" si="50"/>
        <v>4815.4800000000005</v>
      </c>
      <c r="O705" s="16">
        <f t="shared" si="52"/>
        <v>0</v>
      </c>
      <c r="P705" s="16">
        <f t="shared" si="53"/>
        <v>0</v>
      </c>
      <c r="Q705" s="16">
        <f t="shared" si="54"/>
        <v>0</v>
      </c>
    </row>
    <row r="706" spans="1:17" x14ac:dyDescent="0.25">
      <c r="A706" s="1" t="s">
        <v>1396</v>
      </c>
      <c r="B706" s="2">
        <v>43005</v>
      </c>
      <c r="C706" s="19" t="s">
        <v>295</v>
      </c>
      <c r="D706" s="19" t="s">
        <v>300</v>
      </c>
      <c r="E706" s="3">
        <v>26.28</v>
      </c>
      <c r="H706" s="18" t="s">
        <v>26</v>
      </c>
      <c r="I706" s="18" t="s">
        <v>27</v>
      </c>
      <c r="J706" s="1" t="s">
        <v>1397</v>
      </c>
      <c r="K706" s="1" t="s">
        <v>1398</v>
      </c>
      <c r="L706" s="1" t="s">
        <v>1399</v>
      </c>
      <c r="M706" s="3">
        <f t="shared" si="51"/>
        <v>4815.4800000000005</v>
      </c>
      <c r="N706" s="3">
        <f t="shared" ref="N706:N769" si="55">M706+F706-E706</f>
        <v>4789.2000000000007</v>
      </c>
      <c r="O706" s="16">
        <f t="shared" si="52"/>
        <v>0</v>
      </c>
      <c r="P706" s="16">
        <f t="shared" si="53"/>
        <v>0</v>
      </c>
      <c r="Q706" s="16">
        <f t="shared" si="54"/>
        <v>0</v>
      </c>
    </row>
    <row r="707" spans="1:17" x14ac:dyDescent="0.25">
      <c r="A707" s="1" t="s">
        <v>1400</v>
      </c>
      <c r="B707" s="2">
        <v>43005</v>
      </c>
      <c r="C707" s="19" t="s">
        <v>289</v>
      </c>
      <c r="D707" s="19" t="s">
        <v>301</v>
      </c>
      <c r="E707" s="3">
        <v>58.04</v>
      </c>
      <c r="H707" s="18" t="s">
        <v>69</v>
      </c>
      <c r="I707" s="18" t="s">
        <v>70</v>
      </c>
      <c r="J707" s="1" t="s">
        <v>1401</v>
      </c>
      <c r="K707" s="16" t="s">
        <v>1402</v>
      </c>
      <c r="L707" s="16" t="s">
        <v>1403</v>
      </c>
      <c r="M707" s="3">
        <f t="shared" ref="M707:M770" si="56">N706</f>
        <v>4789.2000000000007</v>
      </c>
      <c r="N707" s="3">
        <f t="shared" si="55"/>
        <v>4731.1600000000008</v>
      </c>
      <c r="O707" s="16">
        <f t="shared" ref="O707:O770" si="57">IF(ISBLANK(C707),1,0)</f>
        <v>0</v>
      </c>
      <c r="P707" s="16">
        <f t="shared" ref="P707:P770" si="58">IF(OR(AND(NOT(ISBLANK(D707)),ISBLANK(E707)),AND(ISBLANK(D707),NOT(ISBLANK(E707)))),1,0)</f>
        <v>0</v>
      </c>
      <c r="Q707" s="16">
        <f t="shared" ref="Q707:Q770" si="59">IF(OR(AND(NOT(ISBLANK(G707)),ISBLANK(F707)),AND(ISBLANK(G707),NOT(ISBLANK(F707)))),1,0)</f>
        <v>0</v>
      </c>
    </row>
    <row r="708" spans="1:17" x14ac:dyDescent="0.25">
      <c r="A708" s="1" t="s">
        <v>1404</v>
      </c>
      <c r="B708" s="2">
        <v>43005</v>
      </c>
      <c r="C708" s="19" t="s">
        <v>298</v>
      </c>
      <c r="D708" s="19" t="s">
        <v>301</v>
      </c>
      <c r="E708" s="3">
        <v>500</v>
      </c>
      <c r="H708" s="18" t="s">
        <v>30</v>
      </c>
      <c r="I708" s="1" t="s">
        <v>31</v>
      </c>
      <c r="J708" s="1" t="s">
        <v>1405</v>
      </c>
      <c r="K708" s="18" t="s">
        <v>1406</v>
      </c>
      <c r="L708" s="1" t="s">
        <v>1407</v>
      </c>
      <c r="M708" s="3">
        <f t="shared" si="56"/>
        <v>4731.1600000000008</v>
      </c>
      <c r="N708" s="3">
        <f t="shared" si="55"/>
        <v>4231.1600000000008</v>
      </c>
      <c r="O708" s="16">
        <f t="shared" si="57"/>
        <v>0</v>
      </c>
      <c r="P708" s="16">
        <f t="shared" si="58"/>
        <v>0</v>
      </c>
      <c r="Q708" s="16">
        <f t="shared" si="59"/>
        <v>0</v>
      </c>
    </row>
    <row r="709" spans="1:17" x14ac:dyDescent="0.25">
      <c r="A709" s="1" t="s">
        <v>1408</v>
      </c>
      <c r="B709" s="2">
        <v>43005</v>
      </c>
      <c r="C709" s="19" t="s">
        <v>295</v>
      </c>
      <c r="D709" s="19" t="s">
        <v>300</v>
      </c>
      <c r="E709" s="3">
        <v>4.41</v>
      </c>
      <c r="H709" s="18" t="s">
        <v>367</v>
      </c>
      <c r="I709" s="1" t="s">
        <v>20</v>
      </c>
      <c r="J709" s="1" t="s">
        <v>21</v>
      </c>
      <c r="K709" s="18" t="s">
        <v>1409</v>
      </c>
      <c r="L709" s="1" t="s">
        <v>1409</v>
      </c>
      <c r="M709" s="3">
        <f t="shared" si="56"/>
        <v>4231.1600000000008</v>
      </c>
      <c r="N709" s="3">
        <f t="shared" si="55"/>
        <v>4226.7500000000009</v>
      </c>
      <c r="O709" s="16">
        <f t="shared" si="57"/>
        <v>0</v>
      </c>
      <c r="P709" s="16">
        <f t="shared" si="58"/>
        <v>0</v>
      </c>
      <c r="Q709" s="16">
        <f t="shared" si="59"/>
        <v>0</v>
      </c>
    </row>
    <row r="710" spans="1:17" x14ac:dyDescent="0.25">
      <c r="A710" s="1" t="s">
        <v>1385</v>
      </c>
      <c r="B710" s="2">
        <v>43008</v>
      </c>
      <c r="C710" s="19" t="s">
        <v>295</v>
      </c>
      <c r="D710" s="19" t="s">
        <v>300</v>
      </c>
      <c r="E710" s="3">
        <v>5</v>
      </c>
      <c r="H710" s="18" t="s">
        <v>344</v>
      </c>
      <c r="I710" s="1" t="s">
        <v>15</v>
      </c>
      <c r="J710" s="1" t="s">
        <v>16</v>
      </c>
      <c r="K710" s="18" t="s">
        <v>17</v>
      </c>
      <c r="L710" s="18" t="s">
        <v>17</v>
      </c>
      <c r="M710" s="3">
        <f t="shared" si="56"/>
        <v>4226.7500000000009</v>
      </c>
      <c r="N710" s="3">
        <f t="shared" si="55"/>
        <v>4221.7500000000009</v>
      </c>
      <c r="O710" s="16">
        <f t="shared" si="57"/>
        <v>0</v>
      </c>
      <c r="P710" s="16">
        <f t="shared" si="58"/>
        <v>0</v>
      </c>
      <c r="Q710" s="16">
        <f t="shared" si="59"/>
        <v>0</v>
      </c>
    </row>
    <row r="711" spans="1:17" x14ac:dyDescent="0.25">
      <c r="A711" s="1" t="s">
        <v>1386</v>
      </c>
      <c r="B711" s="2">
        <v>43008</v>
      </c>
      <c r="C711" s="19" t="s">
        <v>295</v>
      </c>
      <c r="D711" s="19" t="s">
        <v>300</v>
      </c>
      <c r="E711" s="3">
        <v>6.8</v>
      </c>
      <c r="H711" s="18" t="s">
        <v>344</v>
      </c>
      <c r="I711" s="1" t="s">
        <v>15</v>
      </c>
      <c r="J711" s="1" t="s">
        <v>18</v>
      </c>
      <c r="K711" s="18" t="s">
        <v>17</v>
      </c>
      <c r="L711" s="18" t="s">
        <v>17</v>
      </c>
      <c r="M711" s="3">
        <f t="shared" si="56"/>
        <v>4221.7500000000009</v>
      </c>
      <c r="N711" s="3">
        <f t="shared" si="55"/>
        <v>4214.9500000000007</v>
      </c>
      <c r="O711" s="16">
        <f t="shared" si="57"/>
        <v>0</v>
      </c>
      <c r="P711" s="16">
        <f t="shared" si="58"/>
        <v>0</v>
      </c>
      <c r="Q711" s="16">
        <f t="shared" si="59"/>
        <v>0</v>
      </c>
    </row>
    <row r="712" spans="1:17" x14ac:dyDescent="0.25">
      <c r="A712" s="1" t="s">
        <v>1387</v>
      </c>
      <c r="B712" s="2">
        <v>43009</v>
      </c>
      <c r="C712" s="19" t="s">
        <v>295</v>
      </c>
      <c r="D712" s="19"/>
      <c r="F712" s="3">
        <v>0.01</v>
      </c>
      <c r="G712" s="20" t="s">
        <v>300</v>
      </c>
      <c r="H712" s="18" t="s">
        <v>344</v>
      </c>
      <c r="I712" s="1" t="s">
        <v>15</v>
      </c>
      <c r="J712" s="1" t="s">
        <v>19</v>
      </c>
      <c r="K712" s="18" t="s">
        <v>17</v>
      </c>
      <c r="L712" s="1" t="s">
        <v>17</v>
      </c>
      <c r="M712" s="3">
        <f t="shared" si="56"/>
        <v>4214.9500000000007</v>
      </c>
      <c r="N712" s="3">
        <f t="shared" si="55"/>
        <v>4214.9600000000009</v>
      </c>
      <c r="O712" s="16">
        <f t="shared" si="57"/>
        <v>0</v>
      </c>
      <c r="P712" s="16">
        <f t="shared" si="58"/>
        <v>0</v>
      </c>
      <c r="Q712" s="16">
        <f t="shared" si="59"/>
        <v>0</v>
      </c>
    </row>
    <row r="713" spans="1:17" x14ac:dyDescent="0.25">
      <c r="A713" s="1" t="s">
        <v>1382</v>
      </c>
      <c r="B713" s="2">
        <v>43010</v>
      </c>
      <c r="C713" s="19" t="s">
        <v>292</v>
      </c>
      <c r="D713" s="19"/>
      <c r="F713" s="3">
        <v>270</v>
      </c>
      <c r="G713" s="20" t="s">
        <v>292</v>
      </c>
      <c r="H713" s="18" t="s">
        <v>344</v>
      </c>
      <c r="I713" s="18"/>
      <c r="J713" s="1" t="s">
        <v>1212</v>
      </c>
      <c r="K713" s="18" t="s">
        <v>36</v>
      </c>
      <c r="L713" s="1" t="s">
        <v>1383</v>
      </c>
      <c r="M713" s="3">
        <f t="shared" si="56"/>
        <v>4214.9600000000009</v>
      </c>
      <c r="N713" s="3">
        <f t="shared" si="55"/>
        <v>4484.9600000000009</v>
      </c>
      <c r="O713" s="16">
        <f t="shared" si="57"/>
        <v>0</v>
      </c>
      <c r="P713" s="16">
        <f t="shared" si="58"/>
        <v>0</v>
      </c>
      <c r="Q713" s="16">
        <f t="shared" si="59"/>
        <v>0</v>
      </c>
    </row>
    <row r="714" spans="1:17" x14ac:dyDescent="0.25">
      <c r="A714" s="1" t="s">
        <v>1384</v>
      </c>
      <c r="B714" s="2">
        <v>43010</v>
      </c>
      <c r="C714" s="19" t="s">
        <v>295</v>
      </c>
      <c r="D714" s="19" t="s">
        <v>300</v>
      </c>
      <c r="E714" s="3">
        <v>2.2999999999999998</v>
      </c>
      <c r="H714" s="18" t="s">
        <v>367</v>
      </c>
      <c r="I714" s="18" t="s">
        <v>20</v>
      </c>
      <c r="J714" s="1" t="s">
        <v>21</v>
      </c>
      <c r="K714" s="18" t="s">
        <v>1383</v>
      </c>
      <c r="L714" s="1" t="s">
        <v>1383</v>
      </c>
      <c r="M714" s="20">
        <f t="shared" si="56"/>
        <v>4484.9600000000009</v>
      </c>
      <c r="N714" s="3">
        <f t="shared" si="55"/>
        <v>4482.6600000000008</v>
      </c>
      <c r="O714" s="16">
        <f t="shared" si="57"/>
        <v>0</v>
      </c>
      <c r="P714" s="16">
        <f t="shared" si="58"/>
        <v>0</v>
      </c>
      <c r="Q714" s="16">
        <f t="shared" si="59"/>
        <v>0</v>
      </c>
    </row>
    <row r="715" spans="1:17" x14ac:dyDescent="0.25">
      <c r="A715" s="1" t="s">
        <v>1380</v>
      </c>
      <c r="B715" s="2">
        <v>43012</v>
      </c>
      <c r="C715" s="19" t="s">
        <v>289</v>
      </c>
      <c r="D715" s="19" t="s">
        <v>308</v>
      </c>
      <c r="E715" s="3">
        <v>1.84</v>
      </c>
      <c r="H715" s="18" t="s">
        <v>344</v>
      </c>
      <c r="I715" s="1" t="s">
        <v>15</v>
      </c>
      <c r="J715" s="1" t="s">
        <v>92</v>
      </c>
      <c r="K715" s="18" t="s">
        <v>17</v>
      </c>
      <c r="L715" s="1" t="s">
        <v>93</v>
      </c>
      <c r="M715" s="20">
        <f t="shared" si="56"/>
        <v>4482.6600000000008</v>
      </c>
      <c r="N715" s="3">
        <f t="shared" si="55"/>
        <v>4480.8200000000006</v>
      </c>
      <c r="O715" s="16">
        <f t="shared" si="57"/>
        <v>0</v>
      </c>
      <c r="P715" s="16">
        <f t="shared" si="58"/>
        <v>0</v>
      </c>
      <c r="Q715" s="16">
        <f t="shared" si="59"/>
        <v>0</v>
      </c>
    </row>
    <row r="716" spans="1:17" x14ac:dyDescent="0.25">
      <c r="A716" s="1" t="s">
        <v>1381</v>
      </c>
      <c r="B716" s="2">
        <v>43012</v>
      </c>
      <c r="C716" s="19" t="s">
        <v>289</v>
      </c>
      <c r="D716" s="19" t="s">
        <v>308</v>
      </c>
      <c r="E716" s="3">
        <v>400</v>
      </c>
      <c r="H716" s="18" t="s">
        <v>344</v>
      </c>
      <c r="I716" s="18" t="s">
        <v>15</v>
      </c>
      <c r="J716" s="1" t="s">
        <v>108</v>
      </c>
      <c r="K716" s="18" t="s">
        <v>17</v>
      </c>
      <c r="L716" s="1" t="s">
        <v>93</v>
      </c>
      <c r="M716" s="20">
        <f t="shared" si="56"/>
        <v>4480.8200000000006</v>
      </c>
      <c r="N716" s="3">
        <f t="shared" si="55"/>
        <v>4080.8200000000006</v>
      </c>
      <c r="O716" s="16">
        <f t="shared" si="57"/>
        <v>0</v>
      </c>
      <c r="P716" s="16">
        <f t="shared" si="58"/>
        <v>0</v>
      </c>
      <c r="Q716" s="16">
        <f t="shared" si="59"/>
        <v>0</v>
      </c>
    </row>
    <row r="717" spans="1:17" x14ac:dyDescent="0.25">
      <c r="A717" s="1" t="s">
        <v>1351</v>
      </c>
      <c r="B717" s="2">
        <v>43013</v>
      </c>
      <c r="C717" s="19" t="s">
        <v>307</v>
      </c>
      <c r="D717" s="19" t="s">
        <v>306</v>
      </c>
      <c r="E717" s="3">
        <v>168.41</v>
      </c>
      <c r="H717" s="18" t="s">
        <v>354</v>
      </c>
      <c r="I717" s="18" t="s">
        <v>355</v>
      </c>
      <c r="J717" s="1" t="s">
        <v>1352</v>
      </c>
      <c r="K717" s="18" t="s">
        <v>1353</v>
      </c>
      <c r="L717" s="1" t="s">
        <v>1354</v>
      </c>
      <c r="M717" s="20">
        <f t="shared" si="56"/>
        <v>4080.8200000000006</v>
      </c>
      <c r="N717" s="3">
        <f t="shared" si="55"/>
        <v>3912.4100000000008</v>
      </c>
      <c r="O717" s="16">
        <f t="shared" si="57"/>
        <v>0</v>
      </c>
      <c r="P717" s="16">
        <f t="shared" si="58"/>
        <v>0</v>
      </c>
      <c r="Q717" s="16">
        <f t="shared" si="59"/>
        <v>0</v>
      </c>
    </row>
    <row r="718" spans="1:17" x14ac:dyDescent="0.25">
      <c r="A718" s="1" t="s">
        <v>1355</v>
      </c>
      <c r="B718" s="2">
        <v>43013</v>
      </c>
      <c r="C718" s="19" t="s">
        <v>299</v>
      </c>
      <c r="D718" s="19" t="s">
        <v>301</v>
      </c>
      <c r="E718" s="3">
        <v>179.58</v>
      </c>
      <c r="H718" s="18" t="s">
        <v>1356</v>
      </c>
      <c r="I718" s="1" t="s">
        <v>1357</v>
      </c>
      <c r="J718" s="1" t="s">
        <v>1358</v>
      </c>
      <c r="K718" s="18" t="s">
        <v>1359</v>
      </c>
      <c r="L718" s="1" t="s">
        <v>1360</v>
      </c>
      <c r="M718" s="20">
        <f t="shared" si="56"/>
        <v>3912.4100000000008</v>
      </c>
      <c r="N718" s="3">
        <f t="shared" si="55"/>
        <v>3732.8300000000008</v>
      </c>
      <c r="O718" s="16">
        <f t="shared" si="57"/>
        <v>0</v>
      </c>
      <c r="P718" s="16">
        <f t="shared" si="58"/>
        <v>0</v>
      </c>
      <c r="Q718" s="16">
        <f t="shared" si="59"/>
        <v>0</v>
      </c>
    </row>
    <row r="719" spans="1:17" x14ac:dyDescent="0.25">
      <c r="A719" s="1" t="s">
        <v>1361</v>
      </c>
      <c r="B719" s="2">
        <v>43013</v>
      </c>
      <c r="C719" s="19" t="s">
        <v>295</v>
      </c>
      <c r="D719" s="19" t="s">
        <v>301</v>
      </c>
      <c r="E719" s="3">
        <v>250</v>
      </c>
      <c r="H719" s="18" t="s">
        <v>1362</v>
      </c>
      <c r="I719" s="1" t="s">
        <v>1363</v>
      </c>
      <c r="J719" s="1" t="s">
        <v>1364</v>
      </c>
      <c r="K719" s="18" t="s">
        <v>1365</v>
      </c>
      <c r="L719" s="1" t="s">
        <v>1366</v>
      </c>
      <c r="M719" s="20">
        <f t="shared" si="56"/>
        <v>3732.8300000000008</v>
      </c>
      <c r="N719" s="3">
        <f t="shared" si="55"/>
        <v>3482.8300000000008</v>
      </c>
      <c r="O719" s="16">
        <f t="shared" si="57"/>
        <v>0</v>
      </c>
      <c r="P719" s="16">
        <f t="shared" si="58"/>
        <v>0</v>
      </c>
      <c r="Q719" s="16">
        <f t="shared" si="59"/>
        <v>0</v>
      </c>
    </row>
    <row r="720" spans="1:17" x14ac:dyDescent="0.25">
      <c r="A720" s="1" t="s">
        <v>1367</v>
      </c>
      <c r="B720" s="2">
        <v>43013</v>
      </c>
      <c r="C720" s="19" t="s">
        <v>289</v>
      </c>
      <c r="D720" s="19" t="s">
        <v>301</v>
      </c>
      <c r="E720" s="3">
        <v>368.76</v>
      </c>
      <c r="H720" s="18" t="s">
        <v>120</v>
      </c>
      <c r="I720" s="1" t="s">
        <v>121</v>
      </c>
      <c r="J720" s="1" t="s">
        <v>1368</v>
      </c>
      <c r="K720" s="18" t="s">
        <v>1369</v>
      </c>
      <c r="L720" s="18" t="s">
        <v>1370</v>
      </c>
      <c r="M720" s="20">
        <f t="shared" si="56"/>
        <v>3482.8300000000008</v>
      </c>
      <c r="N720" s="3">
        <f t="shared" si="55"/>
        <v>3114.0700000000006</v>
      </c>
      <c r="O720" s="16">
        <f t="shared" si="57"/>
        <v>0</v>
      </c>
      <c r="P720" s="16">
        <f t="shared" si="58"/>
        <v>0</v>
      </c>
      <c r="Q720" s="16">
        <f t="shared" si="59"/>
        <v>0</v>
      </c>
    </row>
    <row r="721" spans="1:17" x14ac:dyDescent="0.25">
      <c r="A721" s="1" t="s">
        <v>1371</v>
      </c>
      <c r="B721" s="2">
        <v>43013</v>
      </c>
      <c r="C721" s="19" t="s">
        <v>295</v>
      </c>
      <c r="D721" s="19" t="s">
        <v>300</v>
      </c>
      <c r="E721" s="3">
        <v>85</v>
      </c>
      <c r="H721" s="18" t="s">
        <v>67</v>
      </c>
      <c r="I721" s="1" t="s">
        <v>68</v>
      </c>
      <c r="J721" s="1" t="s">
        <v>1372</v>
      </c>
      <c r="K721" s="18" t="s">
        <v>351</v>
      </c>
      <c r="L721" s="18" t="s">
        <v>1373</v>
      </c>
      <c r="M721" s="20">
        <f t="shared" si="56"/>
        <v>3114.0700000000006</v>
      </c>
      <c r="N721" s="3">
        <f t="shared" si="55"/>
        <v>3029.0700000000006</v>
      </c>
      <c r="O721" s="16">
        <f t="shared" si="57"/>
        <v>0</v>
      </c>
      <c r="P721" s="16">
        <f t="shared" si="58"/>
        <v>0</v>
      </c>
      <c r="Q721" s="16">
        <f t="shared" si="59"/>
        <v>0</v>
      </c>
    </row>
    <row r="722" spans="1:17" x14ac:dyDescent="0.25">
      <c r="A722" s="1" t="s">
        <v>1374</v>
      </c>
      <c r="B722" s="2">
        <v>43013</v>
      </c>
      <c r="C722" s="19" t="s">
        <v>295</v>
      </c>
      <c r="D722" s="19" t="s">
        <v>301</v>
      </c>
      <c r="E722" s="3">
        <v>51.45</v>
      </c>
      <c r="H722" s="18" t="s">
        <v>24</v>
      </c>
      <c r="I722" s="1" t="s">
        <v>25</v>
      </c>
      <c r="J722" s="1" t="s">
        <v>1375</v>
      </c>
      <c r="K722" s="18" t="s">
        <v>1376</v>
      </c>
      <c r="L722" s="18" t="s">
        <v>1377</v>
      </c>
      <c r="M722" s="20">
        <f t="shared" si="56"/>
        <v>3029.0700000000006</v>
      </c>
      <c r="N722" s="3">
        <f t="shared" si="55"/>
        <v>2977.6200000000008</v>
      </c>
      <c r="O722" s="16">
        <f t="shared" si="57"/>
        <v>0</v>
      </c>
      <c r="P722" s="16">
        <f t="shared" si="58"/>
        <v>0</v>
      </c>
      <c r="Q722" s="16">
        <f t="shared" si="59"/>
        <v>0</v>
      </c>
    </row>
    <row r="723" spans="1:17" x14ac:dyDescent="0.25">
      <c r="A723" s="1" t="s">
        <v>1378</v>
      </c>
      <c r="B723" s="2">
        <v>43013</v>
      </c>
      <c r="C723" s="19" t="s">
        <v>295</v>
      </c>
      <c r="D723" s="19" t="s">
        <v>300</v>
      </c>
      <c r="E723" s="3">
        <v>4.82</v>
      </c>
      <c r="H723" s="18" t="s">
        <v>367</v>
      </c>
      <c r="I723" s="18" t="s">
        <v>20</v>
      </c>
      <c r="J723" s="1" t="s">
        <v>21</v>
      </c>
      <c r="K723" s="18" t="s">
        <v>1379</v>
      </c>
      <c r="L723" s="18" t="s">
        <v>1379</v>
      </c>
      <c r="M723" s="20">
        <f t="shared" si="56"/>
        <v>2977.6200000000008</v>
      </c>
      <c r="N723" s="3">
        <f t="shared" si="55"/>
        <v>2972.8000000000006</v>
      </c>
      <c r="O723" s="16">
        <f t="shared" si="57"/>
        <v>0</v>
      </c>
      <c r="P723" s="16">
        <f t="shared" si="58"/>
        <v>0</v>
      </c>
      <c r="Q723" s="16">
        <f t="shared" si="59"/>
        <v>0</v>
      </c>
    </row>
    <row r="724" spans="1:17" x14ac:dyDescent="0.25">
      <c r="A724" s="1" t="s">
        <v>1346</v>
      </c>
      <c r="B724" s="2">
        <v>43018</v>
      </c>
      <c r="C724" s="19" t="s">
        <v>295</v>
      </c>
      <c r="D724" s="19" t="s">
        <v>334</v>
      </c>
      <c r="E724" s="3">
        <v>54.44</v>
      </c>
      <c r="H724" s="18" t="s">
        <v>77</v>
      </c>
      <c r="I724" s="1" t="s">
        <v>78</v>
      </c>
      <c r="J724" s="1" t="s">
        <v>1347</v>
      </c>
      <c r="K724" s="18" t="s">
        <v>1348</v>
      </c>
      <c r="L724" s="1" t="s">
        <v>79</v>
      </c>
      <c r="M724" s="20">
        <f t="shared" si="56"/>
        <v>2972.8000000000006</v>
      </c>
      <c r="N724" s="3">
        <f t="shared" si="55"/>
        <v>2918.3600000000006</v>
      </c>
      <c r="O724" s="16">
        <f t="shared" si="57"/>
        <v>0</v>
      </c>
      <c r="P724" s="16">
        <f t="shared" si="58"/>
        <v>0</v>
      </c>
      <c r="Q724" s="16">
        <f t="shared" si="59"/>
        <v>0</v>
      </c>
    </row>
    <row r="725" spans="1:17" x14ac:dyDescent="0.25">
      <c r="A725" s="1" t="s">
        <v>1349</v>
      </c>
      <c r="B725" s="2">
        <v>43018</v>
      </c>
      <c r="C725" s="19" t="s">
        <v>295</v>
      </c>
      <c r="D725" s="19" t="s">
        <v>300</v>
      </c>
      <c r="E725" s="3">
        <v>1</v>
      </c>
      <c r="H725" s="18" t="s">
        <v>367</v>
      </c>
      <c r="I725" s="1" t="s">
        <v>20</v>
      </c>
      <c r="J725" s="1" t="s">
        <v>21</v>
      </c>
      <c r="K725" s="18" t="s">
        <v>1350</v>
      </c>
      <c r="L725" s="1" t="s">
        <v>1350</v>
      </c>
      <c r="M725" s="20">
        <f t="shared" si="56"/>
        <v>2918.3600000000006</v>
      </c>
      <c r="N725" s="3">
        <f t="shared" si="55"/>
        <v>2917.3600000000006</v>
      </c>
      <c r="O725" s="16">
        <f t="shared" si="57"/>
        <v>0</v>
      </c>
      <c r="P725" s="16">
        <f t="shared" si="58"/>
        <v>0</v>
      </c>
      <c r="Q725" s="16">
        <f t="shared" si="59"/>
        <v>0</v>
      </c>
    </row>
    <row r="726" spans="1:17" x14ac:dyDescent="0.25">
      <c r="A726" s="1" t="s">
        <v>1333</v>
      </c>
      <c r="B726" s="2">
        <v>43019</v>
      </c>
      <c r="C726" s="20" t="s">
        <v>299</v>
      </c>
      <c r="D726" s="19"/>
      <c r="F726" s="3">
        <v>200</v>
      </c>
      <c r="G726" s="20" t="s">
        <v>299</v>
      </c>
      <c r="H726" s="18" t="s">
        <v>1334</v>
      </c>
      <c r="I726" s="1" t="s">
        <v>162</v>
      </c>
      <c r="J726" s="1" t="s">
        <v>1335</v>
      </c>
      <c r="K726" s="18" t="s">
        <v>1336</v>
      </c>
      <c r="L726" s="1" t="s">
        <v>1337</v>
      </c>
      <c r="M726" s="20">
        <f t="shared" si="56"/>
        <v>2917.3600000000006</v>
      </c>
      <c r="N726" s="3">
        <f t="shared" si="55"/>
        <v>3117.3600000000006</v>
      </c>
      <c r="O726" s="16">
        <f t="shared" si="57"/>
        <v>0</v>
      </c>
      <c r="P726" s="16">
        <f t="shared" si="58"/>
        <v>0</v>
      </c>
      <c r="Q726" s="16">
        <f t="shared" si="59"/>
        <v>0</v>
      </c>
    </row>
    <row r="727" spans="1:17" x14ac:dyDescent="0.25">
      <c r="A727" s="1" t="s">
        <v>1338</v>
      </c>
      <c r="B727" s="2">
        <v>43019</v>
      </c>
      <c r="C727" s="20" t="s">
        <v>299</v>
      </c>
      <c r="D727" s="19"/>
      <c r="F727" s="3">
        <v>20</v>
      </c>
      <c r="G727" s="20" t="s">
        <v>299</v>
      </c>
      <c r="H727" s="18" t="s">
        <v>140</v>
      </c>
      <c r="I727" s="1" t="s">
        <v>141</v>
      </c>
      <c r="J727" s="1" t="s">
        <v>7</v>
      </c>
      <c r="K727" s="18" t="s">
        <v>39</v>
      </c>
      <c r="L727" s="1" t="s">
        <v>1339</v>
      </c>
      <c r="M727" s="20">
        <f t="shared" si="56"/>
        <v>3117.3600000000006</v>
      </c>
      <c r="N727" s="3">
        <f t="shared" si="55"/>
        <v>3137.3600000000006</v>
      </c>
      <c r="O727" s="16">
        <f t="shared" si="57"/>
        <v>0</v>
      </c>
      <c r="P727" s="16">
        <f t="shared" si="58"/>
        <v>0</v>
      </c>
      <c r="Q727" s="16">
        <f t="shared" si="59"/>
        <v>0</v>
      </c>
    </row>
    <row r="728" spans="1:17" x14ac:dyDescent="0.25">
      <c r="A728" s="1" t="s">
        <v>1340</v>
      </c>
      <c r="B728" s="2">
        <v>43019</v>
      </c>
      <c r="C728" s="20" t="s">
        <v>299</v>
      </c>
      <c r="D728" s="19"/>
      <c r="F728" s="3">
        <v>350</v>
      </c>
      <c r="G728" s="20" t="s">
        <v>299</v>
      </c>
      <c r="H728" s="18" t="s">
        <v>46</v>
      </c>
      <c r="I728" s="1" t="s">
        <v>47</v>
      </c>
      <c r="J728" s="1" t="s">
        <v>7</v>
      </c>
      <c r="K728" s="18" t="s">
        <v>39</v>
      </c>
      <c r="L728" s="1" t="s">
        <v>1341</v>
      </c>
      <c r="M728" s="20">
        <f t="shared" si="56"/>
        <v>3137.3600000000006</v>
      </c>
      <c r="N728" s="3">
        <f t="shared" si="55"/>
        <v>3487.3600000000006</v>
      </c>
      <c r="O728" s="16">
        <f t="shared" si="57"/>
        <v>0</v>
      </c>
      <c r="P728" s="16">
        <f t="shared" si="58"/>
        <v>0</v>
      </c>
      <c r="Q728" s="16">
        <f t="shared" si="59"/>
        <v>0</v>
      </c>
    </row>
    <row r="729" spans="1:17" x14ac:dyDescent="0.25">
      <c r="A729" s="1" t="s">
        <v>1342</v>
      </c>
      <c r="B729" s="2">
        <v>43019</v>
      </c>
      <c r="C729" s="20" t="s">
        <v>299</v>
      </c>
      <c r="D729" s="19"/>
      <c r="F729" s="3">
        <v>10</v>
      </c>
      <c r="G729" s="20" t="s">
        <v>299</v>
      </c>
      <c r="H729" s="18" t="s">
        <v>697</v>
      </c>
      <c r="I729" s="18" t="s">
        <v>698</v>
      </c>
      <c r="J729" s="1" t="s">
        <v>7</v>
      </c>
      <c r="K729" s="18" t="s">
        <v>50</v>
      </c>
      <c r="L729" s="1" t="s">
        <v>1343</v>
      </c>
      <c r="M729" s="20">
        <f t="shared" si="56"/>
        <v>3487.3600000000006</v>
      </c>
      <c r="N729" s="3">
        <f t="shared" si="55"/>
        <v>3497.3600000000006</v>
      </c>
      <c r="O729" s="16">
        <f t="shared" si="57"/>
        <v>0</v>
      </c>
      <c r="P729" s="16">
        <f t="shared" si="58"/>
        <v>0</v>
      </c>
      <c r="Q729" s="16">
        <f t="shared" si="59"/>
        <v>0</v>
      </c>
    </row>
    <row r="730" spans="1:17" x14ac:dyDescent="0.25">
      <c r="A730" s="1" t="s">
        <v>1344</v>
      </c>
      <c r="B730" s="2">
        <v>43019</v>
      </c>
      <c r="C730" s="19" t="s">
        <v>295</v>
      </c>
      <c r="D730" s="19" t="s">
        <v>300</v>
      </c>
      <c r="E730" s="3">
        <v>0.36</v>
      </c>
      <c r="H730" s="18" t="s">
        <v>367</v>
      </c>
      <c r="I730" s="18" t="s">
        <v>20</v>
      </c>
      <c r="J730" s="1" t="s">
        <v>21</v>
      </c>
      <c r="K730" s="16" t="s">
        <v>1345</v>
      </c>
      <c r="L730" s="1" t="s">
        <v>1345</v>
      </c>
      <c r="M730" s="20">
        <f t="shared" si="56"/>
        <v>3497.3600000000006</v>
      </c>
      <c r="N730" s="3">
        <f t="shared" si="55"/>
        <v>3497.0000000000005</v>
      </c>
      <c r="O730" s="16">
        <f t="shared" si="57"/>
        <v>0</v>
      </c>
      <c r="P730" s="16">
        <f t="shared" si="58"/>
        <v>0</v>
      </c>
      <c r="Q730" s="16">
        <f t="shared" si="59"/>
        <v>0</v>
      </c>
    </row>
    <row r="731" spans="1:17" x14ac:dyDescent="0.25">
      <c r="A731" s="1" t="s">
        <v>1309</v>
      </c>
      <c r="B731" s="2">
        <v>43020</v>
      </c>
      <c r="C731" s="19" t="s">
        <v>295</v>
      </c>
      <c r="D731" s="19" t="s">
        <v>300</v>
      </c>
      <c r="E731" s="3">
        <v>85</v>
      </c>
      <c r="H731" s="18" t="s">
        <v>67</v>
      </c>
      <c r="I731" s="1" t="s">
        <v>68</v>
      </c>
      <c r="J731" s="1" t="s">
        <v>1310</v>
      </c>
      <c r="K731" s="18" t="s">
        <v>1311</v>
      </c>
      <c r="L731" s="1" t="s">
        <v>1312</v>
      </c>
      <c r="M731" s="20">
        <f t="shared" si="56"/>
        <v>3497.0000000000005</v>
      </c>
      <c r="N731" s="3">
        <f t="shared" si="55"/>
        <v>3412.0000000000005</v>
      </c>
      <c r="O731" s="16">
        <f t="shared" si="57"/>
        <v>0</v>
      </c>
      <c r="P731" s="16">
        <f t="shared" si="58"/>
        <v>0</v>
      </c>
      <c r="Q731" s="16">
        <f t="shared" si="59"/>
        <v>0</v>
      </c>
    </row>
    <row r="732" spans="1:17" x14ac:dyDescent="0.25">
      <c r="A732" s="1" t="s">
        <v>1313</v>
      </c>
      <c r="B732" s="2">
        <v>43020</v>
      </c>
      <c r="C732" s="19" t="s">
        <v>297</v>
      </c>
      <c r="D732" s="19" t="s">
        <v>301</v>
      </c>
      <c r="E732" s="3">
        <v>365.32</v>
      </c>
      <c r="H732" s="18" t="s">
        <v>28</v>
      </c>
      <c r="I732" s="1" t="s">
        <v>29</v>
      </c>
      <c r="J732" s="1" t="s">
        <v>1314</v>
      </c>
      <c r="K732" s="18" t="s">
        <v>1315</v>
      </c>
      <c r="L732" s="1" t="s">
        <v>1316</v>
      </c>
      <c r="M732" s="20">
        <f t="shared" si="56"/>
        <v>3412.0000000000005</v>
      </c>
      <c r="N732" s="3">
        <f t="shared" si="55"/>
        <v>3046.6800000000003</v>
      </c>
      <c r="O732" s="16">
        <f t="shared" si="57"/>
        <v>0</v>
      </c>
      <c r="P732" s="16">
        <f t="shared" si="58"/>
        <v>0</v>
      </c>
      <c r="Q732" s="16">
        <f t="shared" si="59"/>
        <v>0</v>
      </c>
    </row>
    <row r="733" spans="1:17" x14ac:dyDescent="0.25">
      <c r="A733" s="1" t="s">
        <v>1317</v>
      </c>
      <c r="B733" s="2">
        <v>43020</v>
      </c>
      <c r="C733" s="19" t="s">
        <v>289</v>
      </c>
      <c r="D733" s="19" t="s">
        <v>301</v>
      </c>
      <c r="E733" s="3">
        <v>9.3699999999999992</v>
      </c>
      <c r="H733" s="18" t="s">
        <v>168</v>
      </c>
      <c r="I733" s="1" t="s">
        <v>169</v>
      </c>
      <c r="J733" s="1" t="s">
        <v>1318</v>
      </c>
      <c r="K733" s="18" t="s">
        <v>1319</v>
      </c>
      <c r="L733" s="1" t="s">
        <v>1320</v>
      </c>
      <c r="M733" s="20">
        <f t="shared" si="56"/>
        <v>3046.6800000000003</v>
      </c>
      <c r="N733" s="3">
        <f t="shared" si="55"/>
        <v>3037.3100000000004</v>
      </c>
      <c r="O733" s="16">
        <f t="shared" si="57"/>
        <v>0</v>
      </c>
      <c r="P733" s="16">
        <f t="shared" si="58"/>
        <v>0</v>
      </c>
      <c r="Q733" s="16">
        <f t="shared" si="59"/>
        <v>0</v>
      </c>
    </row>
    <row r="734" spans="1:17" x14ac:dyDescent="0.25">
      <c r="A734" s="1" t="s">
        <v>1321</v>
      </c>
      <c r="B734" s="2">
        <v>43020</v>
      </c>
      <c r="C734" s="19" t="s">
        <v>289</v>
      </c>
      <c r="D734" s="19" t="s">
        <v>301</v>
      </c>
      <c r="E734" s="3">
        <v>58.63</v>
      </c>
      <c r="H734" s="18" t="s">
        <v>69</v>
      </c>
      <c r="I734" s="1" t="s">
        <v>70</v>
      </c>
      <c r="J734" s="1" t="s">
        <v>1322</v>
      </c>
      <c r="K734" s="18" t="s">
        <v>1323</v>
      </c>
      <c r="L734" s="1" t="s">
        <v>1324</v>
      </c>
      <c r="M734" s="20">
        <f t="shared" si="56"/>
        <v>3037.3100000000004</v>
      </c>
      <c r="N734" s="3">
        <f t="shared" si="55"/>
        <v>2978.6800000000003</v>
      </c>
      <c r="O734" s="16">
        <f t="shared" si="57"/>
        <v>0</v>
      </c>
      <c r="P734" s="16">
        <f t="shared" si="58"/>
        <v>0</v>
      </c>
      <c r="Q734" s="16">
        <f t="shared" si="59"/>
        <v>0</v>
      </c>
    </row>
    <row r="735" spans="1:17" x14ac:dyDescent="0.25">
      <c r="A735" s="1" t="s">
        <v>1325</v>
      </c>
      <c r="B735" s="2">
        <v>43020</v>
      </c>
      <c r="C735" s="19" t="s">
        <v>289</v>
      </c>
      <c r="D735" s="19" t="s">
        <v>306</v>
      </c>
      <c r="E735" s="3">
        <v>100</v>
      </c>
      <c r="H735" s="18" t="s">
        <v>30</v>
      </c>
      <c r="I735" s="1" t="s">
        <v>31</v>
      </c>
      <c r="J735" s="1" t="s">
        <v>1326</v>
      </c>
      <c r="K735" s="18" t="s">
        <v>1327</v>
      </c>
      <c r="L735" s="18" t="s">
        <v>1328</v>
      </c>
      <c r="M735" s="20">
        <f t="shared" si="56"/>
        <v>2978.6800000000003</v>
      </c>
      <c r="N735" s="3">
        <f t="shared" si="55"/>
        <v>2878.6800000000003</v>
      </c>
      <c r="O735" s="16">
        <f t="shared" si="57"/>
        <v>0</v>
      </c>
      <c r="P735" s="16">
        <f t="shared" si="58"/>
        <v>0</v>
      </c>
      <c r="Q735" s="16">
        <f t="shared" si="59"/>
        <v>0</v>
      </c>
    </row>
    <row r="736" spans="1:17" x14ac:dyDescent="0.25">
      <c r="A736" s="1" t="s">
        <v>1329</v>
      </c>
      <c r="B736" s="2">
        <v>43020</v>
      </c>
      <c r="C736" s="20" t="s">
        <v>299</v>
      </c>
      <c r="D736" s="19"/>
      <c r="F736" s="3">
        <v>50</v>
      </c>
      <c r="G736" s="20" t="s">
        <v>299</v>
      </c>
      <c r="H736" s="18" t="s">
        <v>75</v>
      </c>
      <c r="I736" s="1" t="s">
        <v>76</v>
      </c>
      <c r="J736" s="1" t="s">
        <v>7</v>
      </c>
      <c r="K736" s="18" t="s">
        <v>39</v>
      </c>
      <c r="L736" s="18" t="s">
        <v>1330</v>
      </c>
      <c r="M736" s="20">
        <f t="shared" si="56"/>
        <v>2878.6800000000003</v>
      </c>
      <c r="N736" s="3">
        <f t="shared" si="55"/>
        <v>2928.6800000000003</v>
      </c>
      <c r="O736" s="16">
        <f t="shared" si="57"/>
        <v>0</v>
      </c>
      <c r="P736" s="16">
        <f t="shared" si="58"/>
        <v>0</v>
      </c>
      <c r="Q736" s="16">
        <f t="shared" si="59"/>
        <v>0</v>
      </c>
    </row>
    <row r="737" spans="1:17" x14ac:dyDescent="0.25">
      <c r="A737" s="1" t="s">
        <v>1331</v>
      </c>
      <c r="B737" s="2">
        <v>43020</v>
      </c>
      <c r="C737" s="19" t="s">
        <v>295</v>
      </c>
      <c r="D737" s="19" t="s">
        <v>300</v>
      </c>
      <c r="E737" s="3">
        <v>3.35</v>
      </c>
      <c r="H737" s="18" t="s">
        <v>367</v>
      </c>
      <c r="I737" s="1" t="s">
        <v>20</v>
      </c>
      <c r="J737" s="1" t="s">
        <v>21</v>
      </c>
      <c r="K737" s="18" t="s">
        <v>1332</v>
      </c>
      <c r="L737" s="1" t="s">
        <v>1332</v>
      </c>
      <c r="M737" s="20">
        <f t="shared" si="56"/>
        <v>2928.6800000000003</v>
      </c>
      <c r="N737" s="3">
        <f t="shared" si="55"/>
        <v>2925.3300000000004</v>
      </c>
      <c r="O737" s="16">
        <f t="shared" si="57"/>
        <v>0</v>
      </c>
      <c r="P737" s="16">
        <f t="shared" si="58"/>
        <v>0</v>
      </c>
      <c r="Q737" s="16">
        <f t="shared" si="59"/>
        <v>0</v>
      </c>
    </row>
    <row r="738" spans="1:17" x14ac:dyDescent="0.25">
      <c r="A738" s="1" t="s">
        <v>1298</v>
      </c>
      <c r="B738" s="2">
        <v>43021</v>
      </c>
      <c r="C738" s="20" t="s">
        <v>299</v>
      </c>
      <c r="D738" s="19"/>
      <c r="F738" s="3">
        <v>380</v>
      </c>
      <c r="G738" s="20" t="s">
        <v>299</v>
      </c>
      <c r="H738" s="18" t="s">
        <v>160</v>
      </c>
      <c r="I738" s="1" t="s">
        <v>161</v>
      </c>
      <c r="J738" s="1" t="s">
        <v>7</v>
      </c>
      <c r="K738" s="18" t="s">
        <v>1299</v>
      </c>
      <c r="L738" s="1" t="s">
        <v>1299</v>
      </c>
      <c r="M738" s="20">
        <f t="shared" si="56"/>
        <v>2925.3300000000004</v>
      </c>
      <c r="N738" s="3">
        <f t="shared" si="55"/>
        <v>3305.3300000000004</v>
      </c>
      <c r="O738" s="16">
        <f t="shared" si="57"/>
        <v>0</v>
      </c>
      <c r="P738" s="16">
        <f t="shared" si="58"/>
        <v>0</v>
      </c>
      <c r="Q738" s="16">
        <f t="shared" si="59"/>
        <v>0</v>
      </c>
    </row>
    <row r="739" spans="1:17" x14ac:dyDescent="0.25">
      <c r="A739" s="1" t="s">
        <v>1300</v>
      </c>
      <c r="B739" s="2">
        <v>43021</v>
      </c>
      <c r="C739" s="19" t="s">
        <v>299</v>
      </c>
      <c r="D739" s="19" t="s">
        <v>301</v>
      </c>
      <c r="E739" s="3">
        <v>26</v>
      </c>
      <c r="H739" s="18" t="s">
        <v>1301</v>
      </c>
      <c r="I739" s="16" t="s">
        <v>183</v>
      </c>
      <c r="J739" s="1" t="s">
        <v>1302</v>
      </c>
      <c r="K739" s="18" t="s">
        <v>1303</v>
      </c>
      <c r="L739" s="1" t="s">
        <v>1304</v>
      </c>
      <c r="M739" s="20">
        <f t="shared" si="56"/>
        <v>3305.3300000000004</v>
      </c>
      <c r="N739" s="3">
        <f t="shared" si="55"/>
        <v>3279.3300000000004</v>
      </c>
      <c r="O739" s="16">
        <f t="shared" si="57"/>
        <v>0</v>
      </c>
      <c r="P739" s="16">
        <f t="shared" si="58"/>
        <v>0</v>
      </c>
      <c r="Q739" s="16">
        <f t="shared" si="59"/>
        <v>0</v>
      </c>
    </row>
    <row r="740" spans="1:17" x14ac:dyDescent="0.25">
      <c r="A740" s="1" t="s">
        <v>1305</v>
      </c>
      <c r="B740" s="2">
        <v>43021</v>
      </c>
      <c r="C740" s="20" t="s">
        <v>299</v>
      </c>
      <c r="D740" s="19"/>
      <c r="F740" s="3">
        <v>43</v>
      </c>
      <c r="G740" s="20" t="s">
        <v>299</v>
      </c>
      <c r="H740" s="18" t="s">
        <v>37</v>
      </c>
      <c r="I740" s="1" t="s">
        <v>38</v>
      </c>
      <c r="J740" s="1" t="s">
        <v>7</v>
      </c>
      <c r="K740" s="18" t="s">
        <v>39</v>
      </c>
      <c r="L740" s="1" t="s">
        <v>1306</v>
      </c>
      <c r="M740" s="20">
        <f t="shared" si="56"/>
        <v>3279.3300000000004</v>
      </c>
      <c r="N740" s="3">
        <f t="shared" si="55"/>
        <v>3322.3300000000004</v>
      </c>
      <c r="O740" s="16">
        <f t="shared" si="57"/>
        <v>0</v>
      </c>
      <c r="P740" s="16">
        <f t="shared" si="58"/>
        <v>0</v>
      </c>
      <c r="Q740" s="16">
        <f t="shared" si="59"/>
        <v>0</v>
      </c>
    </row>
    <row r="741" spans="1:17" x14ac:dyDescent="0.25">
      <c r="A741" s="1" t="s">
        <v>1307</v>
      </c>
      <c r="B741" s="2">
        <v>43021</v>
      </c>
      <c r="C741" s="19" t="s">
        <v>295</v>
      </c>
      <c r="D741" s="19" t="s">
        <v>300</v>
      </c>
      <c r="E741" s="3">
        <v>0.65</v>
      </c>
      <c r="H741" s="18" t="s">
        <v>367</v>
      </c>
      <c r="I741" s="1" t="s">
        <v>20</v>
      </c>
      <c r="J741" s="1" t="s">
        <v>21</v>
      </c>
      <c r="K741" s="18" t="s">
        <v>1308</v>
      </c>
      <c r="L741" s="1" t="s">
        <v>1308</v>
      </c>
      <c r="M741" s="20">
        <f t="shared" si="56"/>
        <v>3322.3300000000004</v>
      </c>
      <c r="N741" s="3">
        <f t="shared" si="55"/>
        <v>3321.6800000000003</v>
      </c>
      <c r="O741" s="16">
        <f t="shared" si="57"/>
        <v>0</v>
      </c>
      <c r="P741" s="16">
        <f t="shared" si="58"/>
        <v>0</v>
      </c>
      <c r="Q741" s="16">
        <f t="shared" si="59"/>
        <v>0</v>
      </c>
    </row>
    <row r="742" spans="1:17" x14ac:dyDescent="0.25">
      <c r="A742" s="1" t="s">
        <v>1286</v>
      </c>
      <c r="B742" s="2">
        <v>43024</v>
      </c>
      <c r="C742" s="20" t="s">
        <v>299</v>
      </c>
      <c r="D742" s="19"/>
      <c r="F742" s="3">
        <v>27</v>
      </c>
      <c r="G742" s="20" t="s">
        <v>299</v>
      </c>
      <c r="H742" s="18" t="s">
        <v>122</v>
      </c>
      <c r="I742" s="1" t="s">
        <v>123</v>
      </c>
      <c r="J742" s="1" t="s">
        <v>1287</v>
      </c>
      <c r="K742" s="18"/>
      <c r="L742" s="1" t="s">
        <v>1288</v>
      </c>
      <c r="M742" s="20">
        <f t="shared" si="56"/>
        <v>3321.6800000000003</v>
      </c>
      <c r="N742" s="3">
        <f t="shared" si="55"/>
        <v>3348.6800000000003</v>
      </c>
      <c r="O742" s="16">
        <f t="shared" si="57"/>
        <v>0</v>
      </c>
      <c r="P742" s="16">
        <f t="shared" si="58"/>
        <v>0</v>
      </c>
      <c r="Q742" s="16">
        <f t="shared" si="59"/>
        <v>0</v>
      </c>
    </row>
    <row r="743" spans="1:17" x14ac:dyDescent="0.25">
      <c r="A743" s="1" t="s">
        <v>1289</v>
      </c>
      <c r="B743" s="2">
        <v>43024</v>
      </c>
      <c r="C743" s="20" t="s">
        <v>299</v>
      </c>
      <c r="D743" s="19"/>
      <c r="F743" s="3">
        <v>20</v>
      </c>
      <c r="G743" s="20" t="s">
        <v>299</v>
      </c>
      <c r="H743" s="18" t="s">
        <v>104</v>
      </c>
      <c r="I743" s="1" t="s">
        <v>105</v>
      </c>
      <c r="J743" s="1" t="s">
        <v>1290</v>
      </c>
      <c r="K743" s="18"/>
      <c r="L743" s="1" t="s">
        <v>1291</v>
      </c>
      <c r="M743" s="20">
        <f t="shared" si="56"/>
        <v>3348.6800000000003</v>
      </c>
      <c r="N743" s="3">
        <f t="shared" si="55"/>
        <v>3368.6800000000003</v>
      </c>
      <c r="O743" s="16">
        <f t="shared" si="57"/>
        <v>0</v>
      </c>
      <c r="P743" s="16">
        <f t="shared" si="58"/>
        <v>0</v>
      </c>
      <c r="Q743" s="16">
        <f t="shared" si="59"/>
        <v>0</v>
      </c>
    </row>
    <row r="744" spans="1:17" x14ac:dyDescent="0.25">
      <c r="A744" s="1" t="s">
        <v>1292</v>
      </c>
      <c r="B744" s="2">
        <v>43024</v>
      </c>
      <c r="C744" s="20" t="s">
        <v>299</v>
      </c>
      <c r="D744" s="19"/>
      <c r="F744" s="3">
        <v>27</v>
      </c>
      <c r="G744" s="20" t="s">
        <v>299</v>
      </c>
      <c r="H744" s="18" t="s">
        <v>231</v>
      </c>
      <c r="I744" s="1" t="s">
        <v>232</v>
      </c>
      <c r="J744" s="1" t="s">
        <v>7</v>
      </c>
      <c r="K744" s="18" t="s">
        <v>50</v>
      </c>
      <c r="L744" s="18" t="s">
        <v>1293</v>
      </c>
      <c r="M744" s="20">
        <f t="shared" si="56"/>
        <v>3368.6800000000003</v>
      </c>
      <c r="N744" s="3">
        <f t="shared" si="55"/>
        <v>3395.6800000000003</v>
      </c>
      <c r="O744" s="16">
        <f t="shared" si="57"/>
        <v>0</v>
      </c>
      <c r="P744" s="16">
        <f t="shared" si="58"/>
        <v>0</v>
      </c>
      <c r="Q744" s="16">
        <f t="shared" si="59"/>
        <v>0</v>
      </c>
    </row>
    <row r="745" spans="1:17" x14ac:dyDescent="0.25">
      <c r="A745" s="1" t="s">
        <v>1294</v>
      </c>
      <c r="B745" s="2">
        <v>43024</v>
      </c>
      <c r="C745" s="20" t="s">
        <v>299</v>
      </c>
      <c r="D745" s="19"/>
      <c r="F745" s="3">
        <v>27</v>
      </c>
      <c r="G745" s="20" t="s">
        <v>299</v>
      </c>
      <c r="H745" s="18" t="s">
        <v>645</v>
      </c>
      <c r="I745" s="1" t="s">
        <v>41</v>
      </c>
      <c r="J745" s="1" t="s">
        <v>7</v>
      </c>
      <c r="K745" s="16" t="s">
        <v>50</v>
      </c>
      <c r="L745" s="18" t="s">
        <v>1295</v>
      </c>
      <c r="M745" s="20">
        <f t="shared" si="56"/>
        <v>3395.6800000000003</v>
      </c>
      <c r="N745" s="3">
        <f t="shared" si="55"/>
        <v>3422.6800000000003</v>
      </c>
      <c r="O745" s="16">
        <f t="shared" si="57"/>
        <v>0</v>
      </c>
      <c r="P745" s="16">
        <f t="shared" si="58"/>
        <v>0</v>
      </c>
      <c r="Q745" s="16">
        <f t="shared" si="59"/>
        <v>0</v>
      </c>
    </row>
    <row r="746" spans="1:17" x14ac:dyDescent="0.25">
      <c r="A746" s="1" t="s">
        <v>1296</v>
      </c>
      <c r="B746" s="2">
        <v>43024</v>
      </c>
      <c r="C746" s="19" t="s">
        <v>295</v>
      </c>
      <c r="D746" s="19" t="s">
        <v>300</v>
      </c>
      <c r="E746" s="3">
        <v>0.24</v>
      </c>
      <c r="H746" s="18" t="s">
        <v>367</v>
      </c>
      <c r="I746" s="1" t="s">
        <v>20</v>
      </c>
      <c r="J746" s="1" t="s">
        <v>21</v>
      </c>
      <c r="K746" s="18" t="s">
        <v>1297</v>
      </c>
      <c r="L746" s="16" t="s">
        <v>1297</v>
      </c>
      <c r="M746" s="20">
        <f t="shared" si="56"/>
        <v>3422.6800000000003</v>
      </c>
      <c r="N746" s="3">
        <f t="shared" si="55"/>
        <v>3422.4400000000005</v>
      </c>
      <c r="O746" s="16">
        <f t="shared" si="57"/>
        <v>0</v>
      </c>
      <c r="P746" s="16">
        <f t="shared" si="58"/>
        <v>0</v>
      </c>
      <c r="Q746" s="16">
        <f t="shared" si="59"/>
        <v>0</v>
      </c>
    </row>
    <row r="747" spans="1:17" x14ac:dyDescent="0.25">
      <c r="A747" s="1" t="s">
        <v>1275</v>
      </c>
      <c r="B747" s="2">
        <v>43025</v>
      </c>
      <c r="C747" s="20" t="s">
        <v>299</v>
      </c>
      <c r="D747" s="19"/>
      <c r="F747" s="3">
        <v>27</v>
      </c>
      <c r="G747" s="20" t="s">
        <v>299</v>
      </c>
      <c r="H747" s="18" t="s">
        <v>636</v>
      </c>
      <c r="I747" s="1" t="s">
        <v>637</v>
      </c>
      <c r="J747" s="1" t="s">
        <v>1276</v>
      </c>
      <c r="K747" s="18"/>
      <c r="L747" s="18" t="s">
        <v>1277</v>
      </c>
      <c r="M747" s="20">
        <f t="shared" si="56"/>
        <v>3422.4400000000005</v>
      </c>
      <c r="N747" s="3">
        <f t="shared" si="55"/>
        <v>3449.4400000000005</v>
      </c>
      <c r="O747" s="16">
        <f t="shared" si="57"/>
        <v>0</v>
      </c>
      <c r="P747" s="16">
        <f t="shared" si="58"/>
        <v>0</v>
      </c>
      <c r="Q747" s="16">
        <f t="shared" si="59"/>
        <v>0</v>
      </c>
    </row>
    <row r="748" spans="1:17" x14ac:dyDescent="0.25">
      <c r="A748" s="1" t="s">
        <v>1278</v>
      </c>
      <c r="B748" s="2">
        <v>43025</v>
      </c>
      <c r="C748" s="20" t="s">
        <v>299</v>
      </c>
      <c r="D748" s="19"/>
      <c r="F748" s="3">
        <v>50</v>
      </c>
      <c r="G748" s="20" t="s">
        <v>299</v>
      </c>
      <c r="H748" s="18" t="s">
        <v>43</v>
      </c>
      <c r="I748" s="1" t="s">
        <v>44</v>
      </c>
      <c r="J748" s="1" t="s">
        <v>1279</v>
      </c>
      <c r="K748" s="18" t="s">
        <v>45</v>
      </c>
      <c r="L748" s="1" t="s">
        <v>1280</v>
      </c>
      <c r="M748" s="20">
        <f t="shared" si="56"/>
        <v>3449.4400000000005</v>
      </c>
      <c r="N748" s="3">
        <f t="shared" si="55"/>
        <v>3499.4400000000005</v>
      </c>
      <c r="O748" s="16">
        <f t="shared" si="57"/>
        <v>0</v>
      </c>
      <c r="P748" s="16">
        <f t="shared" si="58"/>
        <v>0</v>
      </c>
      <c r="Q748" s="16">
        <f t="shared" si="59"/>
        <v>0</v>
      </c>
    </row>
    <row r="749" spans="1:17" x14ac:dyDescent="0.25">
      <c r="A749" s="1" t="s">
        <v>1281</v>
      </c>
      <c r="B749" s="2">
        <v>43025</v>
      </c>
      <c r="C749" s="20" t="s">
        <v>299</v>
      </c>
      <c r="D749" s="19"/>
      <c r="F749" s="3">
        <v>10</v>
      </c>
      <c r="G749" s="20" t="s">
        <v>299</v>
      </c>
      <c r="H749" s="18" t="s">
        <v>1282</v>
      </c>
      <c r="I749" s="1" t="s">
        <v>1283</v>
      </c>
      <c r="J749" s="1" t="s">
        <v>1284</v>
      </c>
      <c r="K749" s="18"/>
      <c r="L749" s="18" t="s">
        <v>1285</v>
      </c>
      <c r="M749" s="20">
        <f t="shared" si="56"/>
        <v>3499.4400000000005</v>
      </c>
      <c r="N749" s="3">
        <f t="shared" si="55"/>
        <v>3509.4400000000005</v>
      </c>
      <c r="O749" s="16">
        <f t="shared" si="57"/>
        <v>0</v>
      </c>
      <c r="P749" s="16">
        <f t="shared" si="58"/>
        <v>0</v>
      </c>
      <c r="Q749" s="16">
        <f t="shared" si="59"/>
        <v>0</v>
      </c>
    </row>
    <row r="750" spans="1:17" x14ac:dyDescent="0.25">
      <c r="A750" s="1" t="s">
        <v>1269</v>
      </c>
      <c r="B750" s="2">
        <v>43026</v>
      </c>
      <c r="C750" s="20" t="s">
        <v>299</v>
      </c>
      <c r="D750" s="19"/>
      <c r="F750" s="3">
        <v>340</v>
      </c>
      <c r="G750" s="20" t="s">
        <v>299</v>
      </c>
      <c r="H750" s="18" t="s">
        <v>1270</v>
      </c>
      <c r="I750" s="1" t="s">
        <v>150</v>
      </c>
      <c r="J750" s="1" t="s">
        <v>7</v>
      </c>
      <c r="K750" s="16" t="s">
        <v>1271</v>
      </c>
      <c r="L750" s="1" t="s">
        <v>1271</v>
      </c>
      <c r="M750" s="20">
        <f t="shared" si="56"/>
        <v>3509.4400000000005</v>
      </c>
      <c r="N750" s="3">
        <f t="shared" si="55"/>
        <v>3849.4400000000005</v>
      </c>
      <c r="O750" s="16">
        <f t="shared" si="57"/>
        <v>0</v>
      </c>
      <c r="P750" s="16">
        <f t="shared" si="58"/>
        <v>0</v>
      </c>
      <c r="Q750" s="16">
        <f t="shared" si="59"/>
        <v>0</v>
      </c>
    </row>
    <row r="751" spans="1:17" x14ac:dyDescent="0.25">
      <c r="A751" s="1" t="s">
        <v>1272</v>
      </c>
      <c r="B751" s="2">
        <v>43026</v>
      </c>
      <c r="C751" s="19" t="s">
        <v>297</v>
      </c>
      <c r="D751" s="19"/>
      <c r="F751" s="3">
        <v>577.5</v>
      </c>
      <c r="G751" s="20" t="s">
        <v>297</v>
      </c>
      <c r="H751" s="18" t="s">
        <v>344</v>
      </c>
      <c r="I751" s="16"/>
      <c r="J751" s="1" t="s">
        <v>1212</v>
      </c>
      <c r="K751" s="18" t="s">
        <v>36</v>
      </c>
      <c r="L751" s="1" t="s">
        <v>1273</v>
      </c>
      <c r="M751" s="20">
        <f t="shared" si="56"/>
        <v>3849.4400000000005</v>
      </c>
      <c r="N751" s="3">
        <f t="shared" si="55"/>
        <v>4426.9400000000005</v>
      </c>
      <c r="O751" s="16">
        <f t="shared" si="57"/>
        <v>0</v>
      </c>
      <c r="P751" s="16">
        <f t="shared" si="58"/>
        <v>0</v>
      </c>
      <c r="Q751" s="16">
        <f t="shared" si="59"/>
        <v>0</v>
      </c>
    </row>
    <row r="752" spans="1:17" x14ac:dyDescent="0.25">
      <c r="A752" s="1" t="s">
        <v>1274</v>
      </c>
      <c r="B752" s="2">
        <v>43026</v>
      </c>
      <c r="C752" s="19" t="s">
        <v>295</v>
      </c>
      <c r="D752" s="19" t="s">
        <v>300</v>
      </c>
      <c r="E752" s="3">
        <v>2.42</v>
      </c>
      <c r="H752" s="18" t="s">
        <v>367</v>
      </c>
      <c r="I752" s="1" t="s">
        <v>20</v>
      </c>
      <c r="J752" s="1" t="s">
        <v>21</v>
      </c>
      <c r="K752" s="16" t="s">
        <v>1273</v>
      </c>
      <c r="L752" s="1" t="s">
        <v>1273</v>
      </c>
      <c r="M752" s="20">
        <f t="shared" si="56"/>
        <v>4426.9400000000005</v>
      </c>
      <c r="N752" s="3">
        <f t="shared" si="55"/>
        <v>4424.5200000000004</v>
      </c>
      <c r="O752" s="16">
        <f t="shared" si="57"/>
        <v>0</v>
      </c>
      <c r="P752" s="16">
        <f t="shared" si="58"/>
        <v>0</v>
      </c>
      <c r="Q752" s="16">
        <f t="shared" si="59"/>
        <v>0</v>
      </c>
    </row>
    <row r="753" spans="1:17" x14ac:dyDescent="0.25">
      <c r="A753" s="1" t="s">
        <v>1248</v>
      </c>
      <c r="B753" s="2">
        <v>43027</v>
      </c>
      <c r="C753" s="19" t="s">
        <v>299</v>
      </c>
      <c r="D753" s="19" t="s">
        <v>306</v>
      </c>
      <c r="E753" s="3">
        <v>218.56</v>
      </c>
      <c r="H753" s="18" t="s">
        <v>244</v>
      </c>
      <c r="I753" s="1" t="s">
        <v>245</v>
      </c>
      <c r="J753" s="1" t="s">
        <v>1249</v>
      </c>
      <c r="K753" s="18" t="s">
        <v>1250</v>
      </c>
      <c r="L753" s="18" t="s">
        <v>1251</v>
      </c>
      <c r="M753" s="20">
        <f t="shared" si="56"/>
        <v>4424.5200000000004</v>
      </c>
      <c r="N753" s="3">
        <f t="shared" si="55"/>
        <v>4205.96</v>
      </c>
      <c r="O753" s="16">
        <f t="shared" si="57"/>
        <v>0</v>
      </c>
      <c r="P753" s="16">
        <f t="shared" si="58"/>
        <v>0</v>
      </c>
      <c r="Q753" s="16">
        <f t="shared" si="59"/>
        <v>0</v>
      </c>
    </row>
    <row r="754" spans="1:17" x14ac:dyDescent="0.25">
      <c r="A754" s="1" t="s">
        <v>1252</v>
      </c>
      <c r="B754" s="2">
        <v>43027</v>
      </c>
      <c r="C754" s="19" t="s">
        <v>295</v>
      </c>
      <c r="D754" s="19" t="s">
        <v>300</v>
      </c>
      <c r="E754" s="3">
        <v>26.28</v>
      </c>
      <c r="H754" s="18" t="s">
        <v>26</v>
      </c>
      <c r="I754" s="1" t="s">
        <v>27</v>
      </c>
      <c r="J754" s="1" t="s">
        <v>1253</v>
      </c>
      <c r="K754" s="18" t="s">
        <v>1254</v>
      </c>
      <c r="L754" s="18" t="s">
        <v>1255</v>
      </c>
      <c r="M754" s="20">
        <f t="shared" si="56"/>
        <v>4205.96</v>
      </c>
      <c r="N754" s="3">
        <f t="shared" si="55"/>
        <v>4179.68</v>
      </c>
      <c r="O754" s="16">
        <f t="shared" si="57"/>
        <v>0</v>
      </c>
      <c r="P754" s="16">
        <f t="shared" si="58"/>
        <v>0</v>
      </c>
      <c r="Q754" s="16">
        <f t="shared" si="59"/>
        <v>0</v>
      </c>
    </row>
    <row r="755" spans="1:17" x14ac:dyDescent="0.25">
      <c r="A755" s="1" t="s">
        <v>1256</v>
      </c>
      <c r="B755" s="2">
        <v>43027</v>
      </c>
      <c r="C755" s="19" t="s">
        <v>299</v>
      </c>
      <c r="D755" s="19" t="s">
        <v>305</v>
      </c>
      <c r="E755" s="3">
        <v>403</v>
      </c>
      <c r="H755" s="18" t="s">
        <v>71</v>
      </c>
      <c r="I755" s="1" t="s">
        <v>72</v>
      </c>
      <c r="J755" s="1" t="s">
        <v>1257</v>
      </c>
      <c r="K755" s="18" t="s">
        <v>1258</v>
      </c>
      <c r="L755" s="1" t="s">
        <v>1259</v>
      </c>
      <c r="M755" s="20">
        <f t="shared" si="56"/>
        <v>4179.68</v>
      </c>
      <c r="N755" s="3">
        <f t="shared" si="55"/>
        <v>3776.6800000000003</v>
      </c>
      <c r="O755" s="16">
        <f t="shared" si="57"/>
        <v>0</v>
      </c>
      <c r="P755" s="16">
        <f t="shared" si="58"/>
        <v>0</v>
      </c>
      <c r="Q755" s="16">
        <f t="shared" si="59"/>
        <v>0</v>
      </c>
    </row>
    <row r="756" spans="1:17" x14ac:dyDescent="0.25">
      <c r="A756" s="1" t="s">
        <v>1260</v>
      </c>
      <c r="B756" s="2">
        <v>43027</v>
      </c>
      <c r="C756" s="19" t="s">
        <v>295</v>
      </c>
      <c r="D756" s="19" t="s">
        <v>303</v>
      </c>
      <c r="E756" s="3">
        <v>33.299999999999997</v>
      </c>
      <c r="H756" s="18" t="s">
        <v>201</v>
      </c>
      <c r="I756" s="1" t="s">
        <v>202</v>
      </c>
      <c r="J756" s="1" t="s">
        <v>1261</v>
      </c>
      <c r="K756" s="18" t="s">
        <v>1262</v>
      </c>
      <c r="L756" s="1" t="s">
        <v>1259</v>
      </c>
      <c r="M756" s="20">
        <f t="shared" si="56"/>
        <v>3776.6800000000003</v>
      </c>
      <c r="N756" s="3">
        <f t="shared" si="55"/>
        <v>3743.38</v>
      </c>
      <c r="O756" s="16">
        <f t="shared" si="57"/>
        <v>0</v>
      </c>
      <c r="P756" s="16">
        <f t="shared" si="58"/>
        <v>0</v>
      </c>
      <c r="Q756" s="16">
        <f t="shared" si="59"/>
        <v>0</v>
      </c>
    </row>
    <row r="757" spans="1:17" x14ac:dyDescent="0.25">
      <c r="A757" s="1" t="s">
        <v>1263</v>
      </c>
      <c r="B757" s="2">
        <v>43027</v>
      </c>
      <c r="C757" s="19" t="s">
        <v>299</v>
      </c>
      <c r="D757" s="19" t="s">
        <v>305</v>
      </c>
      <c r="E757" s="3">
        <v>513.82000000000005</v>
      </c>
      <c r="H757" s="18" t="s">
        <v>56</v>
      </c>
      <c r="I757" s="1" t="s">
        <v>57</v>
      </c>
      <c r="J757" s="1" t="s">
        <v>1264</v>
      </c>
      <c r="K757" s="18" t="s">
        <v>1265</v>
      </c>
      <c r="L757" s="1" t="s">
        <v>1266</v>
      </c>
      <c r="M757" s="20">
        <f t="shared" si="56"/>
        <v>3743.38</v>
      </c>
      <c r="N757" s="3">
        <f t="shared" si="55"/>
        <v>3229.56</v>
      </c>
      <c r="O757" s="16">
        <f t="shared" si="57"/>
        <v>0</v>
      </c>
      <c r="P757" s="16">
        <f t="shared" si="58"/>
        <v>0</v>
      </c>
      <c r="Q757" s="16">
        <f t="shared" si="59"/>
        <v>0</v>
      </c>
    </row>
    <row r="758" spans="1:17" x14ac:dyDescent="0.25">
      <c r="A758" s="1" t="s">
        <v>1267</v>
      </c>
      <c r="B758" s="2">
        <v>43027</v>
      </c>
      <c r="C758" s="19" t="s">
        <v>295</v>
      </c>
      <c r="D758" s="19" t="s">
        <v>300</v>
      </c>
      <c r="E758" s="3">
        <v>3.82</v>
      </c>
      <c r="H758" s="18" t="s">
        <v>367</v>
      </c>
      <c r="I758" s="1" t="s">
        <v>20</v>
      </c>
      <c r="J758" s="1" t="s">
        <v>21</v>
      </c>
      <c r="K758" s="18" t="s">
        <v>1268</v>
      </c>
      <c r="L758" s="1" t="s">
        <v>1268</v>
      </c>
      <c r="M758" s="20">
        <f t="shared" si="56"/>
        <v>3229.56</v>
      </c>
      <c r="N758" s="3">
        <f t="shared" si="55"/>
        <v>3225.74</v>
      </c>
      <c r="O758" s="16">
        <f t="shared" si="57"/>
        <v>0</v>
      </c>
      <c r="P758" s="16">
        <f t="shared" si="58"/>
        <v>0</v>
      </c>
      <c r="Q758" s="16">
        <f t="shared" si="59"/>
        <v>0</v>
      </c>
    </row>
    <row r="759" spans="1:17" x14ac:dyDescent="0.25">
      <c r="A759" s="1" t="s">
        <v>1245</v>
      </c>
      <c r="B759" s="2">
        <v>43028</v>
      </c>
      <c r="C759" s="20" t="s">
        <v>299</v>
      </c>
      <c r="D759" s="19"/>
      <c r="F759" s="3">
        <v>50</v>
      </c>
      <c r="G759" s="20" t="s">
        <v>299</v>
      </c>
      <c r="H759" s="18" t="s">
        <v>34</v>
      </c>
      <c r="I759" s="1" t="s">
        <v>35</v>
      </c>
      <c r="J759" s="1" t="s">
        <v>1246</v>
      </c>
      <c r="K759" s="16"/>
      <c r="L759" s="18" t="s">
        <v>1247</v>
      </c>
      <c r="M759" s="20">
        <f t="shared" si="56"/>
        <v>3225.74</v>
      </c>
      <c r="N759" s="3">
        <f t="shared" si="55"/>
        <v>3275.74</v>
      </c>
      <c r="O759" s="16">
        <f t="shared" si="57"/>
        <v>0</v>
      </c>
      <c r="P759" s="16">
        <f t="shared" si="58"/>
        <v>0</v>
      </c>
      <c r="Q759" s="16">
        <f t="shared" si="59"/>
        <v>0</v>
      </c>
    </row>
    <row r="760" spans="1:17" x14ac:dyDescent="0.25">
      <c r="A760" s="1" t="s">
        <v>1237</v>
      </c>
      <c r="B760" s="2">
        <v>43031</v>
      </c>
      <c r="C760" s="20" t="s">
        <v>299</v>
      </c>
      <c r="D760" s="19"/>
      <c r="F760" s="3">
        <v>27</v>
      </c>
      <c r="G760" s="20" t="s">
        <v>299</v>
      </c>
      <c r="H760" s="18" t="s">
        <v>54</v>
      </c>
      <c r="I760" s="1" t="s">
        <v>55</v>
      </c>
      <c r="J760" s="1" t="s">
        <v>1238</v>
      </c>
      <c r="K760" s="18"/>
      <c r="L760" s="1" t="s">
        <v>1239</v>
      </c>
      <c r="M760" s="20">
        <f t="shared" si="56"/>
        <v>3275.74</v>
      </c>
      <c r="N760" s="3">
        <f t="shared" si="55"/>
        <v>3302.74</v>
      </c>
      <c r="O760" s="16">
        <f t="shared" si="57"/>
        <v>0</v>
      </c>
      <c r="P760" s="16">
        <f t="shared" si="58"/>
        <v>0</v>
      </c>
      <c r="Q760" s="16">
        <f t="shared" si="59"/>
        <v>0</v>
      </c>
    </row>
    <row r="761" spans="1:17" x14ac:dyDescent="0.25">
      <c r="A761" s="1" t="s">
        <v>1240</v>
      </c>
      <c r="B761" s="2">
        <v>43031</v>
      </c>
      <c r="C761" s="20" t="s">
        <v>299</v>
      </c>
      <c r="D761" s="19"/>
      <c r="F761" s="3">
        <v>50</v>
      </c>
      <c r="G761" s="20" t="s">
        <v>299</v>
      </c>
      <c r="H761" s="18" t="s">
        <v>51</v>
      </c>
      <c r="I761" s="1" t="s">
        <v>52</v>
      </c>
      <c r="J761" s="1" t="s">
        <v>1241</v>
      </c>
      <c r="K761" s="18"/>
      <c r="L761" s="1" t="s">
        <v>1242</v>
      </c>
      <c r="M761" s="20">
        <f t="shared" si="56"/>
        <v>3302.74</v>
      </c>
      <c r="N761" s="3">
        <f t="shared" si="55"/>
        <v>3352.74</v>
      </c>
      <c r="O761" s="16">
        <f t="shared" si="57"/>
        <v>0</v>
      </c>
      <c r="P761" s="16">
        <f t="shared" si="58"/>
        <v>0</v>
      </c>
      <c r="Q761" s="16">
        <f t="shared" si="59"/>
        <v>0</v>
      </c>
    </row>
    <row r="762" spans="1:17" x14ac:dyDescent="0.25">
      <c r="A762" s="1" t="s">
        <v>1243</v>
      </c>
      <c r="B762" s="2">
        <v>43031</v>
      </c>
      <c r="C762" s="19" t="s">
        <v>295</v>
      </c>
      <c r="D762" s="19"/>
      <c r="F762" s="3">
        <v>1599.75</v>
      </c>
      <c r="G762" s="20" t="s">
        <v>294</v>
      </c>
      <c r="H762" s="18" t="s">
        <v>127</v>
      </c>
      <c r="I762" s="1" t="s">
        <v>128</v>
      </c>
      <c r="J762" s="1" t="s">
        <v>238</v>
      </c>
      <c r="K762" s="16"/>
      <c r="L762" s="1" t="s">
        <v>1244</v>
      </c>
      <c r="M762" s="20">
        <f t="shared" si="56"/>
        <v>3352.74</v>
      </c>
      <c r="N762" s="3">
        <f t="shared" si="55"/>
        <v>4952.49</v>
      </c>
      <c r="O762" s="16">
        <f t="shared" si="57"/>
        <v>0</v>
      </c>
      <c r="P762" s="16">
        <f t="shared" si="58"/>
        <v>0</v>
      </c>
      <c r="Q762" s="16">
        <f t="shared" si="59"/>
        <v>0</v>
      </c>
    </row>
    <row r="763" spans="1:17" x14ac:dyDescent="0.25">
      <c r="A763" s="1" t="s">
        <v>1225</v>
      </c>
      <c r="B763" s="2">
        <v>43032</v>
      </c>
      <c r="C763" s="20" t="s">
        <v>299</v>
      </c>
      <c r="D763" s="19"/>
      <c r="F763" s="3">
        <v>10</v>
      </c>
      <c r="G763" s="20" t="s">
        <v>299</v>
      </c>
      <c r="H763" s="18" t="s">
        <v>419</v>
      </c>
      <c r="I763" s="1" t="s">
        <v>420</v>
      </c>
      <c r="J763" s="1" t="s">
        <v>1226</v>
      </c>
      <c r="K763" s="18"/>
      <c r="L763" s="1" t="s">
        <v>1227</v>
      </c>
      <c r="M763" s="20">
        <f t="shared" si="56"/>
        <v>4952.49</v>
      </c>
      <c r="N763" s="3">
        <f t="shared" si="55"/>
        <v>4962.49</v>
      </c>
      <c r="O763" s="16">
        <f t="shared" si="57"/>
        <v>0</v>
      </c>
      <c r="P763" s="16">
        <f t="shared" si="58"/>
        <v>0</v>
      </c>
      <c r="Q763" s="16">
        <f t="shared" si="59"/>
        <v>0</v>
      </c>
    </row>
    <row r="764" spans="1:17" x14ac:dyDescent="0.25">
      <c r="A764" s="1" t="s">
        <v>1228</v>
      </c>
      <c r="B764" s="2">
        <v>43032</v>
      </c>
      <c r="C764" s="20" t="s">
        <v>299</v>
      </c>
      <c r="D764" s="19"/>
      <c r="F764" s="3">
        <v>50</v>
      </c>
      <c r="G764" s="20" t="s">
        <v>299</v>
      </c>
      <c r="H764" s="18" t="s">
        <v>614</v>
      </c>
      <c r="I764" s="18" t="s">
        <v>86</v>
      </c>
      <c r="J764" s="1" t="s">
        <v>7</v>
      </c>
      <c r="K764" s="16" t="s">
        <v>39</v>
      </c>
      <c r="L764" s="18" t="s">
        <v>225</v>
      </c>
      <c r="M764" s="20">
        <f t="shared" si="56"/>
        <v>4962.49</v>
      </c>
      <c r="N764" s="3">
        <f t="shared" si="55"/>
        <v>5012.49</v>
      </c>
      <c r="O764" s="16">
        <f t="shared" si="57"/>
        <v>0</v>
      </c>
      <c r="P764" s="16">
        <f t="shared" si="58"/>
        <v>0</v>
      </c>
      <c r="Q764" s="16">
        <f t="shared" si="59"/>
        <v>0</v>
      </c>
    </row>
    <row r="765" spans="1:17" x14ac:dyDescent="0.25">
      <c r="A765" s="1" t="s">
        <v>1229</v>
      </c>
      <c r="B765" s="2">
        <v>43032</v>
      </c>
      <c r="C765" s="20" t="s">
        <v>299</v>
      </c>
      <c r="D765" s="19"/>
      <c r="F765" s="3">
        <v>13.5</v>
      </c>
      <c r="G765" s="20" t="s">
        <v>299</v>
      </c>
      <c r="H765" s="18" t="s">
        <v>1230</v>
      </c>
      <c r="I765" s="1" t="s">
        <v>1231</v>
      </c>
      <c r="J765" s="1" t="s">
        <v>1232</v>
      </c>
      <c r="K765" s="18" t="s">
        <v>1233</v>
      </c>
      <c r="L765" s="18" t="s">
        <v>1234</v>
      </c>
      <c r="M765" s="20">
        <f t="shared" si="56"/>
        <v>5012.49</v>
      </c>
      <c r="N765" s="3">
        <f t="shared" si="55"/>
        <v>5025.99</v>
      </c>
      <c r="O765" s="16">
        <f t="shared" si="57"/>
        <v>0</v>
      </c>
      <c r="P765" s="16">
        <f t="shared" si="58"/>
        <v>0</v>
      </c>
      <c r="Q765" s="16">
        <f t="shared" si="59"/>
        <v>0</v>
      </c>
    </row>
    <row r="766" spans="1:17" x14ac:dyDescent="0.25">
      <c r="A766" s="1" t="s">
        <v>1235</v>
      </c>
      <c r="B766" s="2">
        <v>43032</v>
      </c>
      <c r="C766" s="19" t="s">
        <v>295</v>
      </c>
      <c r="D766" s="19" t="s">
        <v>300</v>
      </c>
      <c r="E766" s="3">
        <v>0.12</v>
      </c>
      <c r="H766" s="18" t="s">
        <v>367</v>
      </c>
      <c r="I766" s="1" t="s">
        <v>20</v>
      </c>
      <c r="J766" s="1" t="s">
        <v>21</v>
      </c>
      <c r="K766" s="18" t="s">
        <v>1236</v>
      </c>
      <c r="L766" s="16" t="s">
        <v>1236</v>
      </c>
      <c r="M766" s="20">
        <f t="shared" si="56"/>
        <v>5025.99</v>
      </c>
      <c r="N766" s="3">
        <f t="shared" si="55"/>
        <v>5025.87</v>
      </c>
      <c r="O766" s="16">
        <f t="shared" si="57"/>
        <v>0</v>
      </c>
      <c r="P766" s="16">
        <f t="shared" si="58"/>
        <v>0</v>
      </c>
      <c r="Q766" s="16">
        <f t="shared" si="59"/>
        <v>0</v>
      </c>
    </row>
    <row r="767" spans="1:17" x14ac:dyDescent="0.25">
      <c r="A767" s="1" t="s">
        <v>1218</v>
      </c>
      <c r="B767" s="2">
        <v>43033</v>
      </c>
      <c r="C767" s="20" t="s">
        <v>299</v>
      </c>
      <c r="D767" s="19"/>
      <c r="F767" s="3">
        <v>18.5</v>
      </c>
      <c r="G767" s="20" t="s">
        <v>299</v>
      </c>
      <c r="H767" s="18" t="s">
        <v>432</v>
      </c>
      <c r="I767" s="1" t="s">
        <v>433</v>
      </c>
      <c r="J767" s="1" t="s">
        <v>7</v>
      </c>
      <c r="K767" s="16" t="s">
        <v>39</v>
      </c>
      <c r="L767" s="18" t="s">
        <v>1219</v>
      </c>
      <c r="M767" s="20">
        <f t="shared" si="56"/>
        <v>5025.87</v>
      </c>
      <c r="N767" s="3">
        <f t="shared" si="55"/>
        <v>5044.37</v>
      </c>
      <c r="O767" s="16">
        <f t="shared" si="57"/>
        <v>0</v>
      </c>
      <c r="P767" s="16">
        <f t="shared" si="58"/>
        <v>0</v>
      </c>
      <c r="Q767" s="16">
        <f t="shared" si="59"/>
        <v>0</v>
      </c>
    </row>
    <row r="768" spans="1:17" x14ac:dyDescent="0.25">
      <c r="A768" s="1" t="s">
        <v>1220</v>
      </c>
      <c r="B768" s="2">
        <v>43033</v>
      </c>
      <c r="C768" s="20" t="s">
        <v>289</v>
      </c>
      <c r="D768" s="19"/>
      <c r="F768" s="3">
        <v>3482.76</v>
      </c>
      <c r="G768" s="20" t="s">
        <v>289</v>
      </c>
      <c r="H768" s="18" t="s">
        <v>189</v>
      </c>
      <c r="I768" s="1" t="s">
        <v>190</v>
      </c>
      <c r="J768" s="1" t="s">
        <v>1221</v>
      </c>
      <c r="K768" s="18"/>
      <c r="L768" s="1" t="s">
        <v>1222</v>
      </c>
      <c r="M768" s="20">
        <f t="shared" si="56"/>
        <v>5044.37</v>
      </c>
      <c r="N768" s="3">
        <f t="shared" si="55"/>
        <v>8527.130000000001</v>
      </c>
      <c r="O768" s="16">
        <f t="shared" si="57"/>
        <v>0</v>
      </c>
      <c r="P768" s="16">
        <f t="shared" si="58"/>
        <v>0</v>
      </c>
      <c r="Q768" s="16">
        <f t="shared" si="59"/>
        <v>0</v>
      </c>
    </row>
    <row r="769" spans="1:17" x14ac:dyDescent="0.25">
      <c r="A769" s="1" t="s">
        <v>1223</v>
      </c>
      <c r="B769" s="2">
        <v>43033</v>
      </c>
      <c r="C769" s="19" t="s">
        <v>295</v>
      </c>
      <c r="D769" s="19" t="s">
        <v>300</v>
      </c>
      <c r="E769" s="3">
        <v>0.12</v>
      </c>
      <c r="H769" s="18" t="s">
        <v>367</v>
      </c>
      <c r="I769" s="1" t="s">
        <v>20</v>
      </c>
      <c r="J769" s="1" t="s">
        <v>21</v>
      </c>
      <c r="K769" s="16" t="s">
        <v>1224</v>
      </c>
      <c r="L769" s="1" t="s">
        <v>1224</v>
      </c>
      <c r="M769" s="20">
        <f t="shared" si="56"/>
        <v>8527.130000000001</v>
      </c>
      <c r="N769" s="3">
        <f t="shared" si="55"/>
        <v>8527.01</v>
      </c>
      <c r="O769" s="16">
        <f t="shared" si="57"/>
        <v>0</v>
      </c>
      <c r="P769" s="16">
        <f t="shared" si="58"/>
        <v>0</v>
      </c>
      <c r="Q769" s="16">
        <f t="shared" si="59"/>
        <v>0</v>
      </c>
    </row>
    <row r="770" spans="1:17" x14ac:dyDescent="0.25">
      <c r="A770" s="1" t="s">
        <v>1216</v>
      </c>
      <c r="B770" s="2">
        <v>43034</v>
      </c>
      <c r="C770" s="20" t="s">
        <v>299</v>
      </c>
      <c r="D770" s="19"/>
      <c r="F770" s="3">
        <v>20</v>
      </c>
      <c r="G770" s="20" t="s">
        <v>299</v>
      </c>
      <c r="H770" s="18" t="s">
        <v>446</v>
      </c>
      <c r="I770" s="1" t="s">
        <v>447</v>
      </c>
      <c r="J770" s="1" t="s">
        <v>883</v>
      </c>
      <c r="K770" s="16"/>
      <c r="L770" s="1" t="s">
        <v>1217</v>
      </c>
      <c r="M770" s="20">
        <f t="shared" si="56"/>
        <v>8527.01</v>
      </c>
      <c r="N770" s="3">
        <f t="shared" ref="N770:N833" si="60">M770+F770-E770</f>
        <v>8547.01</v>
      </c>
      <c r="O770" s="16">
        <f t="shared" si="57"/>
        <v>0</v>
      </c>
      <c r="P770" s="16">
        <f t="shared" si="58"/>
        <v>0</v>
      </c>
      <c r="Q770" s="16">
        <f t="shared" si="59"/>
        <v>0</v>
      </c>
    </row>
    <row r="771" spans="1:17" x14ac:dyDescent="0.25">
      <c r="A771" s="1" t="s">
        <v>1211</v>
      </c>
      <c r="B771" s="2">
        <v>43035</v>
      </c>
      <c r="C771" s="19" t="s">
        <v>292</v>
      </c>
      <c r="D771" s="19"/>
      <c r="F771" s="3">
        <v>860</v>
      </c>
      <c r="G771" s="20" t="s">
        <v>292</v>
      </c>
      <c r="H771" s="18" t="s">
        <v>344</v>
      </c>
      <c r="I771" s="1"/>
      <c r="J771" s="1" t="s">
        <v>1212</v>
      </c>
      <c r="K771" s="18" t="s">
        <v>36</v>
      </c>
      <c r="L771" s="1" t="s">
        <v>1213</v>
      </c>
      <c r="M771" s="20">
        <f t="shared" ref="M771:M834" si="61">N770</f>
        <v>8547.01</v>
      </c>
      <c r="N771" s="3">
        <f t="shared" si="60"/>
        <v>9407.01</v>
      </c>
      <c r="O771" s="16">
        <f t="shared" ref="O771:O834" si="62">IF(ISBLANK(C771),1,0)</f>
        <v>0</v>
      </c>
      <c r="P771" s="16">
        <f t="shared" ref="P771:P834" si="63">IF(OR(AND(NOT(ISBLANK(D771)),ISBLANK(E771)),AND(ISBLANK(D771),NOT(ISBLANK(E771)))),1,0)</f>
        <v>0</v>
      </c>
      <c r="Q771" s="16">
        <f t="shared" ref="Q771:Q834" si="64">IF(OR(AND(NOT(ISBLANK(G771)),ISBLANK(F771)),AND(ISBLANK(G771),NOT(ISBLANK(F771)))),1,0)</f>
        <v>0</v>
      </c>
    </row>
    <row r="772" spans="1:17" x14ac:dyDescent="0.25">
      <c r="A772" s="1" t="s">
        <v>1214</v>
      </c>
      <c r="B772" s="2">
        <v>43035</v>
      </c>
      <c r="C772" s="19" t="s">
        <v>292</v>
      </c>
      <c r="D772" s="19"/>
      <c r="F772" s="3">
        <v>265</v>
      </c>
      <c r="G772" s="20" t="s">
        <v>292</v>
      </c>
      <c r="H772" s="18" t="s">
        <v>344</v>
      </c>
      <c r="I772" s="1"/>
      <c r="J772" s="1" t="s">
        <v>1212</v>
      </c>
      <c r="K772" s="18" t="s">
        <v>36</v>
      </c>
      <c r="L772" s="1" t="s">
        <v>1213</v>
      </c>
      <c r="M772" s="20">
        <f t="shared" si="61"/>
        <v>9407.01</v>
      </c>
      <c r="N772" s="3">
        <f t="shared" si="60"/>
        <v>9672.01</v>
      </c>
      <c r="O772" s="16">
        <f t="shared" si="62"/>
        <v>0</v>
      </c>
      <c r="P772" s="16">
        <f t="shared" si="63"/>
        <v>0</v>
      </c>
      <c r="Q772" s="16">
        <f t="shared" si="64"/>
        <v>0</v>
      </c>
    </row>
    <row r="773" spans="1:17" x14ac:dyDescent="0.25">
      <c r="A773" s="1" t="s">
        <v>1215</v>
      </c>
      <c r="B773" s="2">
        <v>43035</v>
      </c>
      <c r="C773" s="19" t="s">
        <v>295</v>
      </c>
      <c r="D773" s="19" t="s">
        <v>300</v>
      </c>
      <c r="E773" s="3">
        <v>5.4</v>
      </c>
      <c r="H773" s="18" t="s">
        <v>367</v>
      </c>
      <c r="I773" s="1" t="s">
        <v>20</v>
      </c>
      <c r="J773" s="1" t="s">
        <v>21</v>
      </c>
      <c r="K773" s="18" t="s">
        <v>1213</v>
      </c>
      <c r="L773" s="1" t="s">
        <v>1213</v>
      </c>
      <c r="M773" s="20">
        <f t="shared" si="61"/>
        <v>9672.01</v>
      </c>
      <c r="N773" s="3">
        <f t="shared" si="60"/>
        <v>9666.61</v>
      </c>
      <c r="O773" s="16">
        <f t="shared" si="62"/>
        <v>0</v>
      </c>
      <c r="P773" s="16">
        <f t="shared" si="63"/>
        <v>0</v>
      </c>
      <c r="Q773" s="16">
        <f t="shared" si="64"/>
        <v>0</v>
      </c>
    </row>
    <row r="774" spans="1:17" x14ac:dyDescent="0.25">
      <c r="A774" s="1" t="s">
        <v>1209</v>
      </c>
      <c r="B774" s="2">
        <v>43039</v>
      </c>
      <c r="C774" s="19" t="s">
        <v>295</v>
      </c>
      <c r="D774" s="19" t="s">
        <v>300</v>
      </c>
      <c r="E774" s="3">
        <v>5</v>
      </c>
      <c r="H774" s="18" t="s">
        <v>344</v>
      </c>
      <c r="I774" s="18" t="s">
        <v>15</v>
      </c>
      <c r="J774" s="1" t="s">
        <v>16</v>
      </c>
      <c r="K774" s="18" t="s">
        <v>17</v>
      </c>
      <c r="L774" s="1" t="s">
        <v>17</v>
      </c>
      <c r="M774" s="20">
        <f t="shared" si="61"/>
        <v>9666.61</v>
      </c>
      <c r="N774" s="3">
        <f t="shared" si="60"/>
        <v>9661.61</v>
      </c>
      <c r="O774" s="16">
        <f t="shared" si="62"/>
        <v>0</v>
      </c>
      <c r="P774" s="16">
        <f t="shared" si="63"/>
        <v>0</v>
      </c>
      <c r="Q774" s="16">
        <f t="shared" si="64"/>
        <v>0</v>
      </c>
    </row>
    <row r="775" spans="1:17" x14ac:dyDescent="0.25">
      <c r="A775" s="1" t="s">
        <v>1210</v>
      </c>
      <c r="B775" s="2">
        <v>43039</v>
      </c>
      <c r="C775" s="19" t="s">
        <v>295</v>
      </c>
      <c r="D775" s="19" t="s">
        <v>300</v>
      </c>
      <c r="E775" s="3">
        <v>6.8</v>
      </c>
      <c r="H775" s="18" t="s">
        <v>344</v>
      </c>
      <c r="I775" s="1" t="s">
        <v>15</v>
      </c>
      <c r="J775" s="1" t="s">
        <v>18</v>
      </c>
      <c r="K775" s="18" t="s">
        <v>17</v>
      </c>
      <c r="L775" s="1" t="s">
        <v>17</v>
      </c>
      <c r="M775" s="20">
        <f t="shared" si="61"/>
        <v>9661.61</v>
      </c>
      <c r="N775" s="3">
        <f t="shared" si="60"/>
        <v>9654.8100000000013</v>
      </c>
      <c r="O775" s="16">
        <f t="shared" si="62"/>
        <v>0</v>
      </c>
      <c r="P775" s="16">
        <f t="shared" si="63"/>
        <v>0</v>
      </c>
      <c r="Q775" s="16">
        <f t="shared" si="64"/>
        <v>0</v>
      </c>
    </row>
    <row r="776" spans="1:17" x14ac:dyDescent="0.25">
      <c r="A776" s="1" t="s">
        <v>1208</v>
      </c>
      <c r="B776" s="2">
        <v>43040</v>
      </c>
      <c r="C776" s="19" t="s">
        <v>295</v>
      </c>
      <c r="D776" s="19"/>
      <c r="F776" s="3">
        <v>0.01</v>
      </c>
      <c r="G776" s="20" t="s">
        <v>300</v>
      </c>
      <c r="H776" s="18" t="s">
        <v>344</v>
      </c>
      <c r="I776" s="1" t="s">
        <v>15</v>
      </c>
      <c r="J776" s="1" t="s">
        <v>19</v>
      </c>
      <c r="K776" s="18" t="s">
        <v>17</v>
      </c>
      <c r="L776" s="18" t="s">
        <v>17</v>
      </c>
      <c r="M776" s="20">
        <f t="shared" si="61"/>
        <v>9654.8100000000013</v>
      </c>
      <c r="N776" s="3">
        <f t="shared" si="60"/>
        <v>9654.8200000000015</v>
      </c>
      <c r="O776" s="16">
        <f t="shared" si="62"/>
        <v>0</v>
      </c>
      <c r="P776" s="16">
        <f t="shared" si="63"/>
        <v>0</v>
      </c>
      <c r="Q776" s="16">
        <f t="shared" si="64"/>
        <v>0</v>
      </c>
    </row>
    <row r="777" spans="1:17" x14ac:dyDescent="0.25">
      <c r="A777" s="1" t="s">
        <v>1174</v>
      </c>
      <c r="B777" s="2">
        <v>43041</v>
      </c>
      <c r="C777" s="19" t="s">
        <v>295</v>
      </c>
      <c r="D777" s="19" t="s">
        <v>301</v>
      </c>
      <c r="E777" s="3">
        <v>190.49</v>
      </c>
      <c r="H777" s="18" t="s">
        <v>1175</v>
      </c>
      <c r="I777" s="1" t="s">
        <v>1176</v>
      </c>
      <c r="J777" s="1" t="s">
        <v>1177</v>
      </c>
      <c r="K777" s="18" t="s">
        <v>1178</v>
      </c>
      <c r="L777" s="1" t="s">
        <v>1179</v>
      </c>
      <c r="M777" s="20">
        <f t="shared" si="61"/>
        <v>9654.8200000000015</v>
      </c>
      <c r="N777" s="3">
        <f t="shared" si="60"/>
        <v>9464.3300000000017</v>
      </c>
      <c r="O777" s="16">
        <f t="shared" si="62"/>
        <v>0</v>
      </c>
      <c r="P777" s="16">
        <f t="shared" si="63"/>
        <v>0</v>
      </c>
      <c r="Q777" s="16">
        <f t="shared" si="64"/>
        <v>0</v>
      </c>
    </row>
    <row r="778" spans="1:17" x14ac:dyDescent="0.25">
      <c r="A778" s="1" t="s">
        <v>1180</v>
      </c>
      <c r="B778" s="2">
        <v>43041</v>
      </c>
      <c r="C778" s="19" t="s">
        <v>289</v>
      </c>
      <c r="D778" s="19" t="s">
        <v>306</v>
      </c>
      <c r="E778" s="3">
        <v>420</v>
      </c>
      <c r="H778" s="18" t="s">
        <v>22</v>
      </c>
      <c r="I778" s="1" t="s">
        <v>23</v>
      </c>
      <c r="J778" s="1" t="s">
        <v>1181</v>
      </c>
      <c r="K778" s="16" t="s">
        <v>1182</v>
      </c>
      <c r="L778" s="18" t="s">
        <v>1183</v>
      </c>
      <c r="M778" s="20">
        <f t="shared" si="61"/>
        <v>9464.3300000000017</v>
      </c>
      <c r="N778" s="3">
        <f t="shared" si="60"/>
        <v>9044.3300000000017</v>
      </c>
      <c r="O778" s="16">
        <f t="shared" si="62"/>
        <v>0</v>
      </c>
      <c r="P778" s="16">
        <f t="shared" si="63"/>
        <v>0</v>
      </c>
      <c r="Q778" s="16">
        <f t="shared" si="64"/>
        <v>0</v>
      </c>
    </row>
    <row r="779" spans="1:17" x14ac:dyDescent="0.25">
      <c r="A779" s="1" t="s">
        <v>1184</v>
      </c>
      <c r="B779" s="2">
        <v>43041</v>
      </c>
      <c r="C779" s="19" t="s">
        <v>292</v>
      </c>
      <c r="D779" s="19" t="s">
        <v>301</v>
      </c>
      <c r="E779" s="3">
        <v>602.25</v>
      </c>
      <c r="H779" s="18" t="s">
        <v>28</v>
      </c>
      <c r="I779" s="1" t="s">
        <v>29</v>
      </c>
      <c r="J779" s="1" t="s">
        <v>1185</v>
      </c>
      <c r="K779" s="18" t="s">
        <v>1186</v>
      </c>
      <c r="L779" s="18" t="s">
        <v>1187</v>
      </c>
      <c r="M779" s="20">
        <f t="shared" si="61"/>
        <v>9044.3300000000017</v>
      </c>
      <c r="N779" s="3">
        <f t="shared" si="60"/>
        <v>8442.0800000000017</v>
      </c>
      <c r="O779" s="16">
        <f t="shared" si="62"/>
        <v>0</v>
      </c>
      <c r="P779" s="16">
        <f t="shared" si="63"/>
        <v>0</v>
      </c>
      <c r="Q779" s="16">
        <f t="shared" si="64"/>
        <v>0</v>
      </c>
    </row>
    <row r="780" spans="1:17" x14ac:dyDescent="0.25">
      <c r="A780" s="1" t="s">
        <v>1188</v>
      </c>
      <c r="B780" s="2">
        <v>43041</v>
      </c>
      <c r="C780" s="19" t="s">
        <v>289</v>
      </c>
      <c r="D780" s="19" t="s">
        <v>301</v>
      </c>
      <c r="E780" s="3">
        <v>122</v>
      </c>
      <c r="H780" s="18" t="s">
        <v>1189</v>
      </c>
      <c r="I780" s="1" t="s">
        <v>181</v>
      </c>
      <c r="J780" s="1" t="s">
        <v>1190</v>
      </c>
      <c r="K780" s="18" t="s">
        <v>1191</v>
      </c>
      <c r="L780" s="18" t="s">
        <v>1183</v>
      </c>
      <c r="M780" s="20">
        <f t="shared" si="61"/>
        <v>8442.0800000000017</v>
      </c>
      <c r="N780" s="3">
        <f t="shared" si="60"/>
        <v>8320.0800000000017</v>
      </c>
      <c r="O780" s="16">
        <f t="shared" si="62"/>
        <v>0</v>
      </c>
      <c r="P780" s="16">
        <f t="shared" si="63"/>
        <v>0</v>
      </c>
      <c r="Q780" s="16">
        <f t="shared" si="64"/>
        <v>0</v>
      </c>
    </row>
    <row r="781" spans="1:17" x14ac:dyDescent="0.25">
      <c r="A781" s="1" t="s">
        <v>1192</v>
      </c>
      <c r="B781" s="2">
        <v>43041</v>
      </c>
      <c r="C781" s="19" t="s">
        <v>295</v>
      </c>
      <c r="D781" s="19" t="s">
        <v>301</v>
      </c>
      <c r="E781" s="3">
        <v>85.4</v>
      </c>
      <c r="H781" s="18" t="s">
        <v>1193</v>
      </c>
      <c r="I781" s="18" t="s">
        <v>1194</v>
      </c>
      <c r="J781" s="1" t="s">
        <v>1195</v>
      </c>
      <c r="K781" s="18" t="s">
        <v>1196</v>
      </c>
      <c r="L781" s="18" t="s">
        <v>1197</v>
      </c>
      <c r="M781" s="20">
        <f t="shared" si="61"/>
        <v>8320.0800000000017</v>
      </c>
      <c r="N781" s="3">
        <f t="shared" si="60"/>
        <v>8234.6800000000021</v>
      </c>
      <c r="O781" s="16">
        <f t="shared" si="62"/>
        <v>0</v>
      </c>
      <c r="P781" s="16">
        <f t="shared" si="63"/>
        <v>0</v>
      </c>
      <c r="Q781" s="16">
        <f t="shared" si="64"/>
        <v>0</v>
      </c>
    </row>
    <row r="782" spans="1:17" x14ac:dyDescent="0.25">
      <c r="A782" s="1" t="s">
        <v>1198</v>
      </c>
      <c r="B782" s="2">
        <v>43041</v>
      </c>
      <c r="C782" s="19" t="s">
        <v>295</v>
      </c>
      <c r="D782" s="19" t="s">
        <v>301</v>
      </c>
      <c r="E782" s="3">
        <v>59.72</v>
      </c>
      <c r="H782" s="18" t="s">
        <v>24</v>
      </c>
      <c r="I782" s="18" t="s">
        <v>25</v>
      </c>
      <c r="J782" s="1" t="s">
        <v>1199</v>
      </c>
      <c r="K782" s="18" t="s">
        <v>1200</v>
      </c>
      <c r="L782" s="18" t="s">
        <v>1201</v>
      </c>
      <c r="M782" s="20">
        <f t="shared" si="61"/>
        <v>8234.6800000000021</v>
      </c>
      <c r="N782" s="3">
        <f t="shared" si="60"/>
        <v>8174.9600000000019</v>
      </c>
      <c r="O782" s="16">
        <f t="shared" si="62"/>
        <v>0</v>
      </c>
      <c r="P782" s="16">
        <f t="shared" si="63"/>
        <v>0</v>
      </c>
      <c r="Q782" s="16">
        <f t="shared" si="64"/>
        <v>0</v>
      </c>
    </row>
    <row r="783" spans="1:17" x14ac:dyDescent="0.25">
      <c r="A783" s="1" t="s">
        <v>1202</v>
      </c>
      <c r="B783" s="2">
        <v>43041</v>
      </c>
      <c r="C783" s="19" t="s">
        <v>299</v>
      </c>
      <c r="D783" s="19" t="s">
        <v>301</v>
      </c>
      <c r="E783" s="3">
        <v>13</v>
      </c>
      <c r="H783" s="18" t="s">
        <v>179</v>
      </c>
      <c r="I783" s="1" t="s">
        <v>180</v>
      </c>
      <c r="J783" s="1" t="s">
        <v>1203</v>
      </c>
      <c r="K783" s="18" t="s">
        <v>1204</v>
      </c>
      <c r="L783" s="18" t="s">
        <v>1183</v>
      </c>
      <c r="M783" s="20">
        <f t="shared" si="61"/>
        <v>8174.9600000000019</v>
      </c>
      <c r="N783" s="3">
        <f t="shared" si="60"/>
        <v>8161.9600000000019</v>
      </c>
      <c r="O783" s="16">
        <f t="shared" si="62"/>
        <v>0</v>
      </c>
      <c r="P783" s="16">
        <f t="shared" si="63"/>
        <v>0</v>
      </c>
      <c r="Q783" s="16">
        <f t="shared" si="64"/>
        <v>0</v>
      </c>
    </row>
    <row r="784" spans="1:17" x14ac:dyDescent="0.25">
      <c r="A784" s="1" t="s">
        <v>1205</v>
      </c>
      <c r="B784" s="2">
        <v>43041</v>
      </c>
      <c r="C784" s="19" t="s">
        <v>295</v>
      </c>
      <c r="D784" s="19"/>
      <c r="F784" s="3">
        <v>990</v>
      </c>
      <c r="G784" s="20" t="s">
        <v>293</v>
      </c>
      <c r="H784" s="18" t="s">
        <v>363</v>
      </c>
      <c r="I784" s="1" t="s">
        <v>31</v>
      </c>
      <c r="J784" s="1" t="s">
        <v>7</v>
      </c>
      <c r="K784" s="18" t="s">
        <v>39</v>
      </c>
      <c r="L784" s="1" t="s">
        <v>365</v>
      </c>
      <c r="M784" s="20">
        <f t="shared" si="61"/>
        <v>8161.9600000000019</v>
      </c>
      <c r="N784" s="3">
        <f t="shared" si="60"/>
        <v>9151.9600000000028</v>
      </c>
      <c r="O784" s="16">
        <f t="shared" si="62"/>
        <v>0</v>
      </c>
      <c r="P784" s="16">
        <f t="shared" si="63"/>
        <v>0</v>
      </c>
      <c r="Q784" s="16">
        <f t="shared" si="64"/>
        <v>0</v>
      </c>
    </row>
    <row r="785" spans="1:17" x14ac:dyDescent="0.25">
      <c r="A785" s="1" t="s">
        <v>1206</v>
      </c>
      <c r="B785" s="2">
        <v>43041</v>
      </c>
      <c r="C785" s="19" t="s">
        <v>295</v>
      </c>
      <c r="D785" s="19" t="s">
        <v>300</v>
      </c>
      <c r="E785" s="3">
        <v>5.94</v>
      </c>
      <c r="H785" s="18" t="s">
        <v>367</v>
      </c>
      <c r="I785" s="1" t="s">
        <v>20</v>
      </c>
      <c r="J785" s="1" t="s">
        <v>21</v>
      </c>
      <c r="K785" s="18" t="s">
        <v>1207</v>
      </c>
      <c r="L785" s="1" t="s">
        <v>1207</v>
      </c>
      <c r="M785" s="20">
        <f t="shared" si="61"/>
        <v>9151.9600000000028</v>
      </c>
      <c r="N785" s="3">
        <f t="shared" si="60"/>
        <v>9146.0200000000023</v>
      </c>
      <c r="O785" s="16">
        <f t="shared" si="62"/>
        <v>0</v>
      </c>
      <c r="P785" s="16">
        <f t="shared" si="63"/>
        <v>0</v>
      </c>
      <c r="Q785" s="16">
        <f t="shared" si="64"/>
        <v>0</v>
      </c>
    </row>
    <row r="786" spans="1:17" x14ac:dyDescent="0.25">
      <c r="A786" s="1" t="s">
        <v>1166</v>
      </c>
      <c r="B786" s="2">
        <v>43042</v>
      </c>
      <c r="C786" s="19" t="s">
        <v>307</v>
      </c>
      <c r="D786" s="19" t="s">
        <v>301</v>
      </c>
      <c r="E786" s="3">
        <v>410.84</v>
      </c>
      <c r="H786" s="18" t="s">
        <v>1167</v>
      </c>
      <c r="I786" s="1" t="s">
        <v>1168</v>
      </c>
      <c r="J786" s="1" t="s">
        <v>1169</v>
      </c>
      <c r="K786" s="16" t="s">
        <v>1170</v>
      </c>
      <c r="L786" s="16" t="s">
        <v>1171</v>
      </c>
      <c r="M786" s="20">
        <f t="shared" si="61"/>
        <v>9146.0200000000023</v>
      </c>
      <c r="N786" s="3">
        <f t="shared" si="60"/>
        <v>8735.1800000000021</v>
      </c>
      <c r="O786" s="16">
        <f t="shared" si="62"/>
        <v>0</v>
      </c>
      <c r="P786" s="16">
        <f t="shared" si="63"/>
        <v>0</v>
      </c>
      <c r="Q786" s="16">
        <f t="shared" si="64"/>
        <v>0</v>
      </c>
    </row>
    <row r="787" spans="1:17" x14ac:dyDescent="0.25">
      <c r="A787" s="1" t="s">
        <v>1172</v>
      </c>
      <c r="B787" s="2">
        <v>43042</v>
      </c>
      <c r="C787" s="19" t="s">
        <v>295</v>
      </c>
      <c r="D787" s="19" t="s">
        <v>300</v>
      </c>
      <c r="E787" s="3">
        <v>0.41</v>
      </c>
      <c r="H787" s="18" t="s">
        <v>367</v>
      </c>
      <c r="I787" s="1" t="s">
        <v>20</v>
      </c>
      <c r="J787" s="1" t="s">
        <v>21</v>
      </c>
      <c r="K787" s="16" t="s">
        <v>1173</v>
      </c>
      <c r="L787" s="16" t="s">
        <v>1173</v>
      </c>
      <c r="M787" s="20">
        <f t="shared" si="61"/>
        <v>8735.1800000000021</v>
      </c>
      <c r="N787" s="3">
        <f t="shared" si="60"/>
        <v>8734.7700000000023</v>
      </c>
      <c r="O787" s="16">
        <f t="shared" si="62"/>
        <v>0</v>
      </c>
      <c r="P787" s="16">
        <f t="shared" si="63"/>
        <v>0</v>
      </c>
      <c r="Q787" s="16">
        <f t="shared" si="64"/>
        <v>0</v>
      </c>
    </row>
    <row r="788" spans="1:17" x14ac:dyDescent="0.25">
      <c r="A788" s="1" t="s">
        <v>1158</v>
      </c>
      <c r="B788" s="2">
        <v>43045</v>
      </c>
      <c r="C788" s="20" t="s">
        <v>299</v>
      </c>
      <c r="D788" s="19"/>
      <c r="F788" s="3">
        <v>340</v>
      </c>
      <c r="G788" s="20" t="s">
        <v>299</v>
      </c>
      <c r="H788" s="18" t="s">
        <v>124</v>
      </c>
      <c r="I788" s="1" t="s">
        <v>125</v>
      </c>
      <c r="J788" s="1" t="s">
        <v>126</v>
      </c>
      <c r="K788" s="18"/>
      <c r="L788" s="1" t="s">
        <v>1159</v>
      </c>
      <c r="M788" s="20">
        <f t="shared" si="61"/>
        <v>8734.7700000000023</v>
      </c>
      <c r="N788" s="3">
        <f t="shared" si="60"/>
        <v>9074.7700000000023</v>
      </c>
      <c r="O788" s="16">
        <f t="shared" si="62"/>
        <v>0</v>
      </c>
      <c r="P788" s="16">
        <f t="shared" si="63"/>
        <v>0</v>
      </c>
      <c r="Q788" s="16">
        <f t="shared" si="64"/>
        <v>0</v>
      </c>
    </row>
    <row r="789" spans="1:17" x14ac:dyDescent="0.25">
      <c r="A789" s="1" t="s">
        <v>1160</v>
      </c>
      <c r="B789" s="2">
        <v>43045</v>
      </c>
      <c r="C789" s="20" t="s">
        <v>299</v>
      </c>
      <c r="D789" s="19"/>
      <c r="F789" s="3">
        <v>200</v>
      </c>
      <c r="G789" s="20" t="s">
        <v>299</v>
      </c>
      <c r="H789" s="18" t="s">
        <v>1161</v>
      </c>
      <c r="I789" s="1" t="s">
        <v>1162</v>
      </c>
      <c r="J789" s="1" t="s">
        <v>7</v>
      </c>
      <c r="K789" s="16" t="s">
        <v>50</v>
      </c>
      <c r="L789" s="1" t="s">
        <v>1163</v>
      </c>
      <c r="M789" s="20">
        <f t="shared" si="61"/>
        <v>9074.7700000000023</v>
      </c>
      <c r="N789" s="3">
        <f t="shared" si="60"/>
        <v>9274.7700000000023</v>
      </c>
      <c r="O789" s="16">
        <f t="shared" si="62"/>
        <v>0</v>
      </c>
      <c r="P789" s="16">
        <f t="shared" si="63"/>
        <v>0</v>
      </c>
      <c r="Q789" s="16">
        <f t="shared" si="64"/>
        <v>0</v>
      </c>
    </row>
    <row r="790" spans="1:17" x14ac:dyDescent="0.25">
      <c r="A790" s="1" t="s">
        <v>1164</v>
      </c>
      <c r="B790" s="2">
        <v>43045</v>
      </c>
      <c r="C790" s="19" t="s">
        <v>295</v>
      </c>
      <c r="D790" s="19" t="s">
        <v>300</v>
      </c>
      <c r="E790" s="3">
        <v>0.12</v>
      </c>
      <c r="H790" s="18" t="s">
        <v>367</v>
      </c>
      <c r="I790" s="1" t="s">
        <v>20</v>
      </c>
      <c r="J790" s="1" t="s">
        <v>21</v>
      </c>
      <c r="K790" s="18" t="s">
        <v>1165</v>
      </c>
      <c r="L790" s="18" t="s">
        <v>1165</v>
      </c>
      <c r="M790" s="20">
        <f t="shared" si="61"/>
        <v>9274.7700000000023</v>
      </c>
      <c r="N790" s="3">
        <f t="shared" si="60"/>
        <v>9274.6500000000015</v>
      </c>
      <c r="O790" s="16">
        <f t="shared" si="62"/>
        <v>0</v>
      </c>
      <c r="P790" s="16">
        <f t="shared" si="63"/>
        <v>0</v>
      </c>
      <c r="Q790" s="16">
        <f t="shared" si="64"/>
        <v>0</v>
      </c>
    </row>
    <row r="791" spans="1:17" x14ac:dyDescent="0.25">
      <c r="A791" s="1" t="s">
        <v>1145</v>
      </c>
      <c r="B791" s="2">
        <v>43046</v>
      </c>
      <c r="C791" s="20" t="s">
        <v>299</v>
      </c>
      <c r="D791" s="19"/>
      <c r="F791" s="3">
        <v>20</v>
      </c>
      <c r="G791" s="20" t="s">
        <v>299</v>
      </c>
      <c r="H791" s="18" t="s">
        <v>1146</v>
      </c>
      <c r="I791" s="1" t="s">
        <v>1147</v>
      </c>
      <c r="J791" s="1" t="s">
        <v>7</v>
      </c>
      <c r="K791" s="18" t="s">
        <v>39</v>
      </c>
      <c r="L791" s="18" t="s">
        <v>1148</v>
      </c>
      <c r="M791" s="20">
        <f t="shared" si="61"/>
        <v>9274.6500000000015</v>
      </c>
      <c r="N791" s="3">
        <f t="shared" si="60"/>
        <v>9294.6500000000015</v>
      </c>
      <c r="O791" s="16">
        <f t="shared" si="62"/>
        <v>0</v>
      </c>
      <c r="P791" s="16">
        <f t="shared" si="63"/>
        <v>0</v>
      </c>
      <c r="Q791" s="16">
        <f t="shared" si="64"/>
        <v>0</v>
      </c>
    </row>
    <row r="792" spans="1:17" x14ac:dyDescent="0.25">
      <c r="A792" s="1" t="s">
        <v>1149</v>
      </c>
      <c r="B792" s="2">
        <v>43046</v>
      </c>
      <c r="C792" s="20" t="s">
        <v>299</v>
      </c>
      <c r="D792" s="19"/>
      <c r="F792" s="3">
        <v>20</v>
      </c>
      <c r="G792" s="20" t="s">
        <v>299</v>
      </c>
      <c r="H792" s="18" t="s">
        <v>1150</v>
      </c>
      <c r="I792" s="1" t="s">
        <v>1151</v>
      </c>
      <c r="J792" s="1" t="s">
        <v>7</v>
      </c>
      <c r="K792" s="18" t="s">
        <v>102</v>
      </c>
      <c r="L792" s="1" t="s">
        <v>365</v>
      </c>
      <c r="M792" s="20">
        <f t="shared" si="61"/>
        <v>9294.6500000000015</v>
      </c>
      <c r="N792" s="3">
        <f t="shared" si="60"/>
        <v>9314.6500000000015</v>
      </c>
      <c r="O792" s="16">
        <f t="shared" si="62"/>
        <v>0</v>
      </c>
      <c r="P792" s="16">
        <f t="shared" si="63"/>
        <v>0</v>
      </c>
      <c r="Q792" s="16">
        <f t="shared" si="64"/>
        <v>0</v>
      </c>
    </row>
    <row r="793" spans="1:17" x14ac:dyDescent="0.25">
      <c r="A793" s="1" t="s">
        <v>1152</v>
      </c>
      <c r="B793" s="2">
        <v>43046</v>
      </c>
      <c r="C793" s="20" t="s">
        <v>299</v>
      </c>
      <c r="D793" s="19"/>
      <c r="F793" s="3">
        <v>150</v>
      </c>
      <c r="G793" s="20" t="s">
        <v>299</v>
      </c>
      <c r="H793" s="18" t="s">
        <v>594</v>
      </c>
      <c r="I793" s="1" t="s">
        <v>1153</v>
      </c>
      <c r="J793" s="1" t="s">
        <v>7</v>
      </c>
      <c r="K793" s="16" t="s">
        <v>1154</v>
      </c>
      <c r="L793" s="1" t="s">
        <v>1155</v>
      </c>
      <c r="M793" s="20">
        <f t="shared" si="61"/>
        <v>9314.6500000000015</v>
      </c>
      <c r="N793" s="3">
        <f t="shared" si="60"/>
        <v>9464.6500000000015</v>
      </c>
      <c r="O793" s="16">
        <f t="shared" si="62"/>
        <v>0</v>
      </c>
      <c r="P793" s="16">
        <f t="shared" si="63"/>
        <v>0</v>
      </c>
      <c r="Q793" s="16">
        <f t="shared" si="64"/>
        <v>0</v>
      </c>
    </row>
    <row r="794" spans="1:17" x14ac:dyDescent="0.25">
      <c r="A794" s="1" t="s">
        <v>1156</v>
      </c>
      <c r="B794" s="2">
        <v>43046</v>
      </c>
      <c r="C794" s="19" t="s">
        <v>295</v>
      </c>
      <c r="D794" s="19" t="s">
        <v>300</v>
      </c>
      <c r="E794" s="3">
        <v>0.36</v>
      </c>
      <c r="H794" s="18" t="s">
        <v>367</v>
      </c>
      <c r="I794" s="18" t="s">
        <v>20</v>
      </c>
      <c r="J794" s="1" t="s">
        <v>21</v>
      </c>
      <c r="K794" s="18" t="s">
        <v>1157</v>
      </c>
      <c r="L794" s="1" t="s">
        <v>1157</v>
      </c>
      <c r="M794" s="20">
        <f t="shared" si="61"/>
        <v>9464.6500000000015</v>
      </c>
      <c r="N794" s="3">
        <f t="shared" si="60"/>
        <v>9464.2900000000009</v>
      </c>
      <c r="O794" s="16">
        <f t="shared" si="62"/>
        <v>0</v>
      </c>
      <c r="P794" s="16">
        <f t="shared" si="63"/>
        <v>0</v>
      </c>
      <c r="Q794" s="16">
        <f t="shared" si="64"/>
        <v>0</v>
      </c>
    </row>
    <row r="795" spans="1:17" x14ac:dyDescent="0.25">
      <c r="A795" s="1" t="s">
        <v>1142</v>
      </c>
      <c r="B795" s="2">
        <v>43047</v>
      </c>
      <c r="C795" s="20" t="s">
        <v>299</v>
      </c>
      <c r="D795" s="19"/>
      <c r="F795" s="3">
        <v>340</v>
      </c>
      <c r="G795" s="20" t="s">
        <v>299</v>
      </c>
      <c r="H795" s="18" t="s">
        <v>80</v>
      </c>
      <c r="I795" s="18" t="s">
        <v>81</v>
      </c>
      <c r="J795" s="1" t="s">
        <v>1143</v>
      </c>
      <c r="K795" s="16"/>
      <c r="L795" s="18" t="s">
        <v>1144</v>
      </c>
      <c r="M795" s="20">
        <f t="shared" si="61"/>
        <v>9464.2900000000009</v>
      </c>
      <c r="N795" s="3">
        <f t="shared" si="60"/>
        <v>9804.2900000000009</v>
      </c>
      <c r="O795" s="16">
        <f t="shared" si="62"/>
        <v>0</v>
      </c>
      <c r="P795" s="16">
        <f t="shared" si="63"/>
        <v>0</v>
      </c>
      <c r="Q795" s="16">
        <f t="shared" si="64"/>
        <v>0</v>
      </c>
    </row>
    <row r="796" spans="1:17" x14ac:dyDescent="0.25">
      <c r="A796" s="1" t="s">
        <v>1115</v>
      </c>
      <c r="B796" s="2">
        <v>43048</v>
      </c>
      <c r="C796" s="19" t="s">
        <v>299</v>
      </c>
      <c r="D796" s="19" t="s">
        <v>301</v>
      </c>
      <c r="E796" s="3">
        <v>269.85000000000002</v>
      </c>
      <c r="H796" s="18" t="s">
        <v>32</v>
      </c>
      <c r="I796" s="1" t="s">
        <v>33</v>
      </c>
      <c r="J796" s="1" t="s">
        <v>192</v>
      </c>
      <c r="K796" s="16" t="s">
        <v>1116</v>
      </c>
      <c r="L796" s="18" t="s">
        <v>1117</v>
      </c>
      <c r="M796" s="20">
        <f t="shared" si="61"/>
        <v>9804.2900000000009</v>
      </c>
      <c r="N796" s="3">
        <f t="shared" si="60"/>
        <v>9534.44</v>
      </c>
      <c r="O796" s="16">
        <f t="shared" si="62"/>
        <v>0</v>
      </c>
      <c r="P796" s="16">
        <f t="shared" si="63"/>
        <v>0</v>
      </c>
      <c r="Q796" s="16">
        <f t="shared" si="64"/>
        <v>0</v>
      </c>
    </row>
    <row r="797" spans="1:17" x14ac:dyDescent="0.25">
      <c r="A797" s="1" t="s">
        <v>1118</v>
      </c>
      <c r="B797" s="2">
        <v>43048</v>
      </c>
      <c r="C797" s="19" t="s">
        <v>295</v>
      </c>
      <c r="D797" s="19" t="s">
        <v>300</v>
      </c>
      <c r="E797" s="3">
        <v>85</v>
      </c>
      <c r="H797" s="18" t="s">
        <v>67</v>
      </c>
      <c r="I797" s="1" t="s">
        <v>68</v>
      </c>
      <c r="J797" s="1" t="s">
        <v>1119</v>
      </c>
      <c r="K797" s="18" t="s">
        <v>1120</v>
      </c>
      <c r="L797" s="18" t="s">
        <v>1121</v>
      </c>
      <c r="M797" s="20">
        <f t="shared" si="61"/>
        <v>9534.44</v>
      </c>
      <c r="N797" s="3">
        <f t="shared" si="60"/>
        <v>9449.44</v>
      </c>
      <c r="O797" s="16">
        <f t="shared" si="62"/>
        <v>0</v>
      </c>
      <c r="P797" s="16">
        <f t="shared" si="63"/>
        <v>0</v>
      </c>
      <c r="Q797" s="16">
        <f t="shared" si="64"/>
        <v>0</v>
      </c>
    </row>
    <row r="798" spans="1:17" x14ac:dyDescent="0.25">
      <c r="A798" s="1" t="s">
        <v>1122</v>
      </c>
      <c r="B798" s="2">
        <v>43048</v>
      </c>
      <c r="C798" s="19" t="s">
        <v>289</v>
      </c>
      <c r="D798" s="19" t="s">
        <v>301</v>
      </c>
      <c r="E798" s="3">
        <v>37.17</v>
      </c>
      <c r="H798" s="18" t="s">
        <v>69</v>
      </c>
      <c r="I798" s="1" t="s">
        <v>70</v>
      </c>
      <c r="J798" s="1" t="s">
        <v>1123</v>
      </c>
      <c r="K798" s="18" t="s">
        <v>1124</v>
      </c>
      <c r="L798" s="18" t="s">
        <v>1125</v>
      </c>
      <c r="M798" s="20">
        <f t="shared" si="61"/>
        <v>9449.44</v>
      </c>
      <c r="N798" s="3">
        <f t="shared" si="60"/>
        <v>9412.27</v>
      </c>
      <c r="O798" s="16">
        <f t="shared" si="62"/>
        <v>0</v>
      </c>
      <c r="P798" s="16">
        <f t="shared" si="63"/>
        <v>0</v>
      </c>
      <c r="Q798" s="16">
        <f t="shared" si="64"/>
        <v>0</v>
      </c>
    </row>
    <row r="799" spans="1:17" x14ac:dyDescent="0.25">
      <c r="A799" s="1" t="s">
        <v>1126</v>
      </c>
      <c r="B799" s="2">
        <v>43048</v>
      </c>
      <c r="C799" s="19" t="s">
        <v>307</v>
      </c>
      <c r="D799" s="19" t="s">
        <v>301</v>
      </c>
      <c r="E799" s="3">
        <v>48.9</v>
      </c>
      <c r="H799" s="18" t="s">
        <v>193</v>
      </c>
      <c r="I799" s="1" t="s">
        <v>194</v>
      </c>
      <c r="J799" s="1" t="s">
        <v>1127</v>
      </c>
      <c r="K799" s="18" t="s">
        <v>1128</v>
      </c>
      <c r="L799" s="1" t="s">
        <v>1117</v>
      </c>
      <c r="M799" s="20">
        <f t="shared" si="61"/>
        <v>9412.27</v>
      </c>
      <c r="N799" s="3">
        <f t="shared" si="60"/>
        <v>9363.3700000000008</v>
      </c>
      <c r="O799" s="16">
        <f t="shared" si="62"/>
        <v>0</v>
      </c>
      <c r="P799" s="16">
        <f t="shared" si="63"/>
        <v>0</v>
      </c>
      <c r="Q799" s="16">
        <f t="shared" si="64"/>
        <v>0</v>
      </c>
    </row>
    <row r="800" spans="1:17" x14ac:dyDescent="0.25">
      <c r="A800" s="1" t="s">
        <v>1129</v>
      </c>
      <c r="B800" s="2">
        <v>43048</v>
      </c>
      <c r="C800" s="19" t="s">
        <v>299</v>
      </c>
      <c r="D800" s="19" t="s">
        <v>306</v>
      </c>
      <c r="E800" s="3">
        <v>83.93</v>
      </c>
      <c r="H800" s="18" t="s">
        <v>244</v>
      </c>
      <c r="I800" s="1" t="s">
        <v>245</v>
      </c>
      <c r="J800" s="1" t="s">
        <v>1130</v>
      </c>
      <c r="K800" s="18" t="s">
        <v>1131</v>
      </c>
      <c r="L800" s="18" t="s">
        <v>1132</v>
      </c>
      <c r="M800" s="20">
        <f t="shared" si="61"/>
        <v>9363.3700000000008</v>
      </c>
      <c r="N800" s="3">
        <f t="shared" si="60"/>
        <v>9279.44</v>
      </c>
      <c r="O800" s="16">
        <f t="shared" si="62"/>
        <v>0</v>
      </c>
      <c r="P800" s="16">
        <f t="shared" si="63"/>
        <v>0</v>
      </c>
      <c r="Q800" s="16">
        <f t="shared" si="64"/>
        <v>0</v>
      </c>
    </row>
    <row r="801" spans="1:17" x14ac:dyDescent="0.25">
      <c r="A801" s="1" t="s">
        <v>1133</v>
      </c>
      <c r="B801" s="2">
        <v>43048</v>
      </c>
      <c r="C801" s="19" t="s">
        <v>289</v>
      </c>
      <c r="D801" s="19" t="s">
        <v>301</v>
      </c>
      <c r="E801" s="3">
        <v>153.4</v>
      </c>
      <c r="H801" s="18" t="s">
        <v>10</v>
      </c>
      <c r="I801" s="1" t="s">
        <v>11</v>
      </c>
      <c r="J801" s="1" t="s">
        <v>1134</v>
      </c>
      <c r="K801" s="18" t="s">
        <v>1135</v>
      </c>
      <c r="L801" s="18" t="s">
        <v>1117</v>
      </c>
      <c r="M801" s="20">
        <f t="shared" si="61"/>
        <v>9279.44</v>
      </c>
      <c r="N801" s="3">
        <f t="shared" si="60"/>
        <v>9126.0400000000009</v>
      </c>
      <c r="O801" s="16">
        <f t="shared" si="62"/>
        <v>0</v>
      </c>
      <c r="P801" s="16">
        <f t="shared" si="63"/>
        <v>0</v>
      </c>
      <c r="Q801" s="16">
        <f t="shared" si="64"/>
        <v>0</v>
      </c>
    </row>
    <row r="802" spans="1:17" x14ac:dyDescent="0.25">
      <c r="A802" s="1" t="s">
        <v>1136</v>
      </c>
      <c r="B802" s="2">
        <v>43048</v>
      </c>
      <c r="C802" s="19" t="s">
        <v>295</v>
      </c>
      <c r="D802" s="19" t="s">
        <v>334</v>
      </c>
      <c r="E802" s="3">
        <v>54.44</v>
      </c>
      <c r="H802" s="18" t="s">
        <v>77</v>
      </c>
      <c r="I802" s="18" t="s">
        <v>78</v>
      </c>
      <c r="J802" s="1" t="s">
        <v>1107</v>
      </c>
      <c r="K802" s="1" t="s">
        <v>1108</v>
      </c>
      <c r="L802" s="18" t="s">
        <v>79</v>
      </c>
      <c r="M802" s="20">
        <f t="shared" si="61"/>
        <v>9126.0400000000009</v>
      </c>
      <c r="N802" s="3">
        <f t="shared" si="60"/>
        <v>9071.6</v>
      </c>
      <c r="O802" s="16">
        <f t="shared" si="62"/>
        <v>0</v>
      </c>
      <c r="P802" s="16">
        <f t="shared" si="63"/>
        <v>0</v>
      </c>
      <c r="Q802" s="16">
        <f t="shared" si="64"/>
        <v>0</v>
      </c>
    </row>
    <row r="803" spans="1:17" x14ac:dyDescent="0.25">
      <c r="A803" s="1" t="s">
        <v>1137</v>
      </c>
      <c r="B803" s="2">
        <v>43048</v>
      </c>
      <c r="C803" s="20" t="s">
        <v>299</v>
      </c>
      <c r="D803" s="19"/>
      <c r="F803" s="3">
        <v>27</v>
      </c>
      <c r="G803" s="20" t="s">
        <v>299</v>
      </c>
      <c r="H803" s="18" t="s">
        <v>84</v>
      </c>
      <c r="I803" s="18" t="s">
        <v>85</v>
      </c>
      <c r="J803" s="1" t="s">
        <v>1138</v>
      </c>
      <c r="K803" s="8"/>
      <c r="L803" s="8" t="s">
        <v>1139</v>
      </c>
      <c r="M803" s="20">
        <f t="shared" si="61"/>
        <v>9071.6</v>
      </c>
      <c r="N803" s="3">
        <f t="shared" si="60"/>
        <v>9098.6</v>
      </c>
      <c r="O803" s="16">
        <f t="shared" si="62"/>
        <v>0</v>
      </c>
      <c r="P803" s="16">
        <f t="shared" si="63"/>
        <v>0</v>
      </c>
      <c r="Q803" s="16">
        <f t="shared" si="64"/>
        <v>0</v>
      </c>
    </row>
    <row r="804" spans="1:17" x14ac:dyDescent="0.25">
      <c r="A804" s="1" t="s">
        <v>1140</v>
      </c>
      <c r="B804" s="2">
        <v>43048</v>
      </c>
      <c r="C804" s="19" t="s">
        <v>295</v>
      </c>
      <c r="D804" s="19" t="s">
        <v>300</v>
      </c>
      <c r="E804" s="3">
        <v>4.6399999999999997</v>
      </c>
      <c r="H804" s="18" t="s">
        <v>367</v>
      </c>
      <c r="I804" s="18" t="s">
        <v>20</v>
      </c>
      <c r="J804" s="1" t="s">
        <v>21</v>
      </c>
      <c r="K804" s="18" t="s">
        <v>1141</v>
      </c>
      <c r="L804" s="18" t="s">
        <v>1141</v>
      </c>
      <c r="M804" s="20">
        <f t="shared" si="61"/>
        <v>9098.6</v>
      </c>
      <c r="N804" s="3">
        <f t="shared" si="60"/>
        <v>9093.9600000000009</v>
      </c>
      <c r="O804" s="16">
        <f t="shared" si="62"/>
        <v>0</v>
      </c>
      <c r="P804" s="16">
        <f t="shared" si="63"/>
        <v>0</v>
      </c>
      <c r="Q804" s="16">
        <f t="shared" si="64"/>
        <v>0</v>
      </c>
    </row>
    <row r="805" spans="1:17" x14ac:dyDescent="0.25">
      <c r="A805" s="1" t="s">
        <v>1106</v>
      </c>
      <c r="B805" s="2">
        <v>43049</v>
      </c>
      <c r="C805" s="19" t="s">
        <v>295</v>
      </c>
      <c r="D805" s="19" t="s">
        <v>334</v>
      </c>
      <c r="E805" s="3">
        <v>54.44</v>
      </c>
      <c r="H805" s="18" t="s">
        <v>77</v>
      </c>
      <c r="I805" s="1" t="s">
        <v>78</v>
      </c>
      <c r="J805" s="1" t="s">
        <v>1107</v>
      </c>
      <c r="K805" s="1" t="s">
        <v>1108</v>
      </c>
      <c r="L805" s="1" t="s">
        <v>79</v>
      </c>
      <c r="M805" s="20">
        <f t="shared" si="61"/>
        <v>9093.9600000000009</v>
      </c>
      <c r="N805" s="3">
        <f t="shared" si="60"/>
        <v>9039.52</v>
      </c>
      <c r="O805" s="16">
        <f t="shared" si="62"/>
        <v>0</v>
      </c>
      <c r="P805" s="16">
        <f t="shared" si="63"/>
        <v>0</v>
      </c>
      <c r="Q805" s="16">
        <f t="shared" si="64"/>
        <v>0</v>
      </c>
    </row>
    <row r="806" spans="1:17" x14ac:dyDescent="0.25">
      <c r="A806" s="1" t="s">
        <v>1109</v>
      </c>
      <c r="B806" s="2">
        <v>43049</v>
      </c>
      <c r="C806" s="20" t="s">
        <v>299</v>
      </c>
      <c r="D806" s="19"/>
      <c r="F806" s="3">
        <v>380</v>
      </c>
      <c r="G806" s="20" t="s">
        <v>299</v>
      </c>
      <c r="H806" s="18" t="s">
        <v>214</v>
      </c>
      <c r="I806" s="1" t="s">
        <v>215</v>
      </c>
      <c r="J806" s="1" t="s">
        <v>7</v>
      </c>
      <c r="K806" s="18" t="s">
        <v>50</v>
      </c>
      <c r="L806" s="1" t="s">
        <v>1110</v>
      </c>
      <c r="M806" s="20">
        <f t="shared" si="61"/>
        <v>9039.52</v>
      </c>
      <c r="N806" s="3">
        <f t="shared" si="60"/>
        <v>9419.52</v>
      </c>
      <c r="O806" s="16">
        <f t="shared" si="62"/>
        <v>0</v>
      </c>
      <c r="P806" s="16">
        <f t="shared" si="63"/>
        <v>0</v>
      </c>
      <c r="Q806" s="16">
        <f t="shared" si="64"/>
        <v>0</v>
      </c>
    </row>
    <row r="807" spans="1:17" x14ac:dyDescent="0.25">
      <c r="A807" s="1" t="s">
        <v>1111</v>
      </c>
      <c r="B807" s="2">
        <v>43049</v>
      </c>
      <c r="C807" s="20" t="s">
        <v>299</v>
      </c>
      <c r="D807" s="19"/>
      <c r="F807" s="3">
        <v>150</v>
      </c>
      <c r="G807" s="20" t="s">
        <v>299</v>
      </c>
      <c r="H807" s="18" t="s">
        <v>166</v>
      </c>
      <c r="I807" s="18" t="s">
        <v>167</v>
      </c>
      <c r="J807" s="1" t="s">
        <v>7</v>
      </c>
      <c r="K807" s="18" t="s">
        <v>39</v>
      </c>
      <c r="L807" s="1" t="s">
        <v>1112</v>
      </c>
      <c r="M807" s="20">
        <f t="shared" si="61"/>
        <v>9419.52</v>
      </c>
      <c r="N807" s="3">
        <f t="shared" si="60"/>
        <v>9569.52</v>
      </c>
      <c r="O807" s="16">
        <f t="shared" si="62"/>
        <v>0</v>
      </c>
      <c r="P807" s="16">
        <f t="shared" si="63"/>
        <v>0</v>
      </c>
      <c r="Q807" s="16">
        <f t="shared" si="64"/>
        <v>0</v>
      </c>
    </row>
    <row r="808" spans="1:17" x14ac:dyDescent="0.25">
      <c r="A808" s="1" t="s">
        <v>1113</v>
      </c>
      <c r="B808" s="2">
        <v>43049</v>
      </c>
      <c r="C808" s="19" t="s">
        <v>295</v>
      </c>
      <c r="D808" s="19" t="s">
        <v>300</v>
      </c>
      <c r="E808" s="3">
        <v>1.24</v>
      </c>
      <c r="H808" s="18" t="s">
        <v>367</v>
      </c>
      <c r="I808" s="1" t="s">
        <v>20</v>
      </c>
      <c r="J808" s="1" t="s">
        <v>21</v>
      </c>
      <c r="K808" s="18" t="s">
        <v>1114</v>
      </c>
      <c r="L808" s="18" t="s">
        <v>1114</v>
      </c>
      <c r="M808" s="20">
        <f t="shared" si="61"/>
        <v>9569.52</v>
      </c>
      <c r="N808" s="3">
        <f t="shared" si="60"/>
        <v>9568.2800000000007</v>
      </c>
      <c r="O808" s="16">
        <f t="shared" si="62"/>
        <v>0</v>
      </c>
      <c r="P808" s="16">
        <f t="shared" si="63"/>
        <v>0</v>
      </c>
      <c r="Q808" s="16">
        <f t="shared" si="64"/>
        <v>0</v>
      </c>
    </row>
    <row r="809" spans="1:17" x14ac:dyDescent="0.25">
      <c r="A809" s="1" t="s">
        <v>1092</v>
      </c>
      <c r="B809" s="2">
        <v>43053</v>
      </c>
      <c r="C809" s="20" t="s">
        <v>299</v>
      </c>
      <c r="D809" s="19"/>
      <c r="F809" s="3">
        <v>13.5</v>
      </c>
      <c r="G809" s="20" t="s">
        <v>299</v>
      </c>
      <c r="H809" s="18" t="s">
        <v>1093</v>
      </c>
      <c r="I809" s="1" t="s">
        <v>1094</v>
      </c>
      <c r="J809" s="1" t="s">
        <v>7</v>
      </c>
      <c r="K809" s="18" t="s">
        <v>1095</v>
      </c>
      <c r="L809" s="18" t="s">
        <v>1095</v>
      </c>
      <c r="M809" s="20">
        <f t="shared" si="61"/>
        <v>9568.2800000000007</v>
      </c>
      <c r="N809" s="3">
        <f t="shared" si="60"/>
        <v>9581.7800000000007</v>
      </c>
      <c r="O809" s="16">
        <f t="shared" si="62"/>
        <v>0</v>
      </c>
      <c r="P809" s="16">
        <f t="shared" si="63"/>
        <v>0</v>
      </c>
      <c r="Q809" s="16">
        <f t="shared" si="64"/>
        <v>0</v>
      </c>
    </row>
    <row r="810" spans="1:17" x14ac:dyDescent="0.25">
      <c r="A810" s="1" t="s">
        <v>1096</v>
      </c>
      <c r="B810" s="2">
        <v>43053</v>
      </c>
      <c r="C810" s="20" t="s">
        <v>299</v>
      </c>
      <c r="D810" s="19"/>
      <c r="F810" s="3">
        <v>43</v>
      </c>
      <c r="G810" s="20" t="s">
        <v>299</v>
      </c>
      <c r="H810" s="18" t="s">
        <v>37</v>
      </c>
      <c r="I810" s="1" t="s">
        <v>38</v>
      </c>
      <c r="J810" s="1" t="s">
        <v>7</v>
      </c>
      <c r="K810" s="1" t="s">
        <v>39</v>
      </c>
      <c r="L810" s="1" t="s">
        <v>1097</v>
      </c>
      <c r="M810" s="20">
        <f t="shared" si="61"/>
        <v>9581.7800000000007</v>
      </c>
      <c r="N810" s="3">
        <f t="shared" si="60"/>
        <v>9624.7800000000007</v>
      </c>
      <c r="O810" s="16">
        <f t="shared" si="62"/>
        <v>0</v>
      </c>
      <c r="P810" s="16">
        <f t="shared" si="63"/>
        <v>0</v>
      </c>
      <c r="Q810" s="16">
        <f t="shared" si="64"/>
        <v>0</v>
      </c>
    </row>
    <row r="811" spans="1:17" x14ac:dyDescent="0.25">
      <c r="A811" s="1" t="s">
        <v>1098</v>
      </c>
      <c r="B811" s="2">
        <v>43053</v>
      </c>
      <c r="C811" s="20" t="s">
        <v>299</v>
      </c>
      <c r="D811" s="19"/>
      <c r="F811" s="3">
        <v>20</v>
      </c>
      <c r="G811" s="20" t="s">
        <v>299</v>
      </c>
      <c r="H811" s="18" t="s">
        <v>628</v>
      </c>
      <c r="I811" s="1" t="s">
        <v>629</v>
      </c>
      <c r="J811" s="1" t="s">
        <v>7</v>
      </c>
      <c r="K811" s="18" t="s">
        <v>50</v>
      </c>
      <c r="L811" s="1" t="s">
        <v>1099</v>
      </c>
      <c r="M811" s="20">
        <f t="shared" si="61"/>
        <v>9624.7800000000007</v>
      </c>
      <c r="N811" s="3">
        <f t="shared" si="60"/>
        <v>9644.7800000000007</v>
      </c>
      <c r="O811" s="16">
        <f t="shared" si="62"/>
        <v>0</v>
      </c>
      <c r="P811" s="16">
        <f t="shared" si="63"/>
        <v>0</v>
      </c>
      <c r="Q811" s="16">
        <f t="shared" si="64"/>
        <v>0</v>
      </c>
    </row>
    <row r="812" spans="1:17" x14ac:dyDescent="0.25">
      <c r="A812" s="1" t="s">
        <v>1100</v>
      </c>
      <c r="B812" s="2">
        <v>43053</v>
      </c>
      <c r="C812" s="20" t="s">
        <v>299</v>
      </c>
      <c r="D812" s="19"/>
      <c r="F812" s="3">
        <v>20</v>
      </c>
      <c r="G812" s="20" t="s">
        <v>299</v>
      </c>
      <c r="H812" s="18" t="s">
        <v>153</v>
      </c>
      <c r="I812" s="1" t="s">
        <v>154</v>
      </c>
      <c r="J812" s="1" t="s">
        <v>7</v>
      </c>
      <c r="K812" s="18" t="s">
        <v>39</v>
      </c>
      <c r="L812" s="18" t="s">
        <v>1101</v>
      </c>
      <c r="M812" s="20">
        <f t="shared" si="61"/>
        <v>9644.7800000000007</v>
      </c>
      <c r="N812" s="3">
        <f t="shared" si="60"/>
        <v>9664.7800000000007</v>
      </c>
      <c r="O812" s="16">
        <f t="shared" si="62"/>
        <v>0</v>
      </c>
      <c r="P812" s="16">
        <f t="shared" si="63"/>
        <v>0</v>
      </c>
      <c r="Q812" s="16">
        <f t="shared" si="64"/>
        <v>0</v>
      </c>
    </row>
    <row r="813" spans="1:17" x14ac:dyDescent="0.25">
      <c r="A813" s="1" t="s">
        <v>1102</v>
      </c>
      <c r="B813" s="2">
        <v>43053</v>
      </c>
      <c r="C813" s="20" t="s">
        <v>299</v>
      </c>
      <c r="D813" s="19"/>
      <c r="F813" s="3">
        <v>50</v>
      </c>
      <c r="G813" s="20" t="s">
        <v>299</v>
      </c>
      <c r="H813" s="18" t="s">
        <v>693</v>
      </c>
      <c r="I813" s="1" t="s">
        <v>694</v>
      </c>
      <c r="J813" s="1" t="s">
        <v>7</v>
      </c>
      <c r="K813" s="18" t="s">
        <v>50</v>
      </c>
      <c r="L813" s="18" t="s">
        <v>1103</v>
      </c>
      <c r="M813" s="20">
        <f t="shared" si="61"/>
        <v>9664.7800000000007</v>
      </c>
      <c r="N813" s="3">
        <f t="shared" si="60"/>
        <v>9714.7800000000007</v>
      </c>
      <c r="O813" s="16">
        <f t="shared" si="62"/>
        <v>0</v>
      </c>
      <c r="P813" s="16">
        <f t="shared" si="63"/>
        <v>0</v>
      </c>
      <c r="Q813" s="16">
        <f t="shared" si="64"/>
        <v>0</v>
      </c>
    </row>
    <row r="814" spans="1:17" x14ac:dyDescent="0.25">
      <c r="A814" s="1" t="s">
        <v>1104</v>
      </c>
      <c r="B814" s="2">
        <v>43053</v>
      </c>
      <c r="C814" s="19" t="s">
        <v>295</v>
      </c>
      <c r="D814" s="19" t="s">
        <v>300</v>
      </c>
      <c r="E814" s="3">
        <v>0.6</v>
      </c>
      <c r="H814" s="18" t="s">
        <v>367</v>
      </c>
      <c r="I814" s="18" t="s">
        <v>20</v>
      </c>
      <c r="J814" s="1" t="s">
        <v>21</v>
      </c>
      <c r="K814" s="18" t="s">
        <v>1105</v>
      </c>
      <c r="L814" s="1" t="s">
        <v>1105</v>
      </c>
      <c r="M814" s="20">
        <f t="shared" si="61"/>
        <v>9714.7800000000007</v>
      </c>
      <c r="N814" s="3">
        <f t="shared" si="60"/>
        <v>9714.18</v>
      </c>
      <c r="O814" s="16">
        <f t="shared" si="62"/>
        <v>0</v>
      </c>
      <c r="P814" s="16">
        <f t="shared" si="63"/>
        <v>0</v>
      </c>
      <c r="Q814" s="16">
        <f t="shared" si="64"/>
        <v>0</v>
      </c>
    </row>
    <row r="815" spans="1:17" x14ac:dyDescent="0.25">
      <c r="A815" s="1" t="s">
        <v>1060</v>
      </c>
      <c r="B815" s="2">
        <v>43054</v>
      </c>
      <c r="C815" s="20" t="s">
        <v>299</v>
      </c>
      <c r="D815" s="19"/>
      <c r="F815" s="3">
        <v>20</v>
      </c>
      <c r="G815" s="20" t="s">
        <v>299</v>
      </c>
      <c r="H815" s="18" t="s">
        <v>659</v>
      </c>
      <c r="I815" s="18" t="s">
        <v>660</v>
      </c>
      <c r="J815" s="1" t="s">
        <v>1061</v>
      </c>
      <c r="K815" s="16"/>
      <c r="L815" s="1" t="s">
        <v>1062</v>
      </c>
      <c r="M815" s="20">
        <f t="shared" si="61"/>
        <v>9714.18</v>
      </c>
      <c r="N815" s="3">
        <f t="shared" si="60"/>
        <v>9734.18</v>
      </c>
      <c r="O815" s="16">
        <f t="shared" si="62"/>
        <v>0</v>
      </c>
      <c r="P815" s="16">
        <f t="shared" si="63"/>
        <v>0</v>
      </c>
      <c r="Q815" s="16">
        <f t="shared" si="64"/>
        <v>0</v>
      </c>
    </row>
    <row r="816" spans="1:17" x14ac:dyDescent="0.25">
      <c r="A816" s="1" t="s">
        <v>1063</v>
      </c>
      <c r="B816" s="2">
        <v>43054</v>
      </c>
      <c r="C816" s="20" t="s">
        <v>299</v>
      </c>
      <c r="D816" s="19"/>
      <c r="F816" s="3">
        <v>27</v>
      </c>
      <c r="G816" s="20" t="s">
        <v>299</v>
      </c>
      <c r="H816" s="18" t="s">
        <v>428</v>
      </c>
      <c r="I816" s="1" t="s">
        <v>429</v>
      </c>
      <c r="J816" s="1" t="s">
        <v>7</v>
      </c>
      <c r="K816" s="16" t="s">
        <v>39</v>
      </c>
      <c r="L816" s="1" t="s">
        <v>430</v>
      </c>
      <c r="M816" s="20">
        <f t="shared" si="61"/>
        <v>9734.18</v>
      </c>
      <c r="N816" s="3">
        <f t="shared" si="60"/>
        <v>9761.18</v>
      </c>
      <c r="O816" s="16">
        <f t="shared" si="62"/>
        <v>0</v>
      </c>
      <c r="P816" s="16">
        <f t="shared" si="63"/>
        <v>0</v>
      </c>
      <c r="Q816" s="16">
        <f t="shared" si="64"/>
        <v>0</v>
      </c>
    </row>
    <row r="817" spans="1:17" x14ac:dyDescent="0.25">
      <c r="A817" s="1" t="s">
        <v>1064</v>
      </c>
      <c r="B817" s="2">
        <v>43054</v>
      </c>
      <c r="C817" s="20" t="s">
        <v>299</v>
      </c>
      <c r="D817" s="19"/>
      <c r="F817" s="3">
        <v>20</v>
      </c>
      <c r="G817" s="20" t="s">
        <v>299</v>
      </c>
      <c r="H817" s="18" t="s">
        <v>632</v>
      </c>
      <c r="I817" s="1" t="s">
        <v>633</v>
      </c>
      <c r="J817" s="1" t="s">
        <v>7</v>
      </c>
      <c r="K817" s="16" t="s">
        <v>39</v>
      </c>
      <c r="L817" s="1" t="s">
        <v>1065</v>
      </c>
      <c r="M817" s="20">
        <f t="shared" si="61"/>
        <v>9761.18</v>
      </c>
      <c r="N817" s="3">
        <f t="shared" si="60"/>
        <v>9781.18</v>
      </c>
      <c r="O817" s="16">
        <f t="shared" si="62"/>
        <v>0</v>
      </c>
      <c r="P817" s="16">
        <f t="shared" si="63"/>
        <v>0</v>
      </c>
      <c r="Q817" s="16">
        <f t="shared" si="64"/>
        <v>0</v>
      </c>
    </row>
    <row r="818" spans="1:17" x14ac:dyDescent="0.25">
      <c r="A818" s="1" t="s">
        <v>1066</v>
      </c>
      <c r="B818" s="2">
        <v>43054</v>
      </c>
      <c r="C818" s="20" t="s">
        <v>299</v>
      </c>
      <c r="D818" s="19"/>
      <c r="F818" s="3">
        <v>28</v>
      </c>
      <c r="G818" s="20" t="s">
        <v>299</v>
      </c>
      <c r="H818" s="18" t="s">
        <v>339</v>
      </c>
      <c r="I818" s="1" t="s">
        <v>340</v>
      </c>
      <c r="J818" s="1" t="s">
        <v>1067</v>
      </c>
      <c r="K818" s="18"/>
      <c r="L818" s="1" t="s">
        <v>1068</v>
      </c>
      <c r="M818" s="20">
        <f t="shared" si="61"/>
        <v>9781.18</v>
      </c>
      <c r="N818" s="3">
        <f t="shared" si="60"/>
        <v>9809.18</v>
      </c>
      <c r="O818" s="16">
        <f t="shared" si="62"/>
        <v>0</v>
      </c>
      <c r="P818" s="16">
        <f t="shared" si="63"/>
        <v>0</v>
      </c>
      <c r="Q818" s="16">
        <f t="shared" si="64"/>
        <v>0</v>
      </c>
    </row>
    <row r="819" spans="1:17" x14ac:dyDescent="0.25">
      <c r="A819" s="1" t="s">
        <v>1069</v>
      </c>
      <c r="B819" s="2">
        <v>43054</v>
      </c>
      <c r="C819" s="20" t="s">
        <v>291</v>
      </c>
      <c r="D819" s="19"/>
      <c r="F819" s="3">
        <v>1644.6</v>
      </c>
      <c r="G819" s="20" t="s">
        <v>291</v>
      </c>
      <c r="H819" s="18" t="s">
        <v>112</v>
      </c>
      <c r="I819" s="1" t="s">
        <v>113</v>
      </c>
      <c r="J819" s="1" t="s">
        <v>7</v>
      </c>
      <c r="K819" s="18" t="s">
        <v>1070</v>
      </c>
      <c r="L819" s="1" t="s">
        <v>1071</v>
      </c>
      <c r="M819" s="20">
        <f t="shared" si="61"/>
        <v>9809.18</v>
      </c>
      <c r="N819" s="3">
        <f t="shared" si="60"/>
        <v>11453.78</v>
      </c>
      <c r="O819" s="16">
        <f t="shared" si="62"/>
        <v>0</v>
      </c>
      <c r="P819" s="16">
        <f t="shared" si="63"/>
        <v>0</v>
      </c>
      <c r="Q819" s="16">
        <f t="shared" si="64"/>
        <v>0</v>
      </c>
    </row>
    <row r="820" spans="1:17" x14ac:dyDescent="0.25">
      <c r="A820" s="1" t="s">
        <v>1072</v>
      </c>
      <c r="B820" s="2">
        <v>43054</v>
      </c>
      <c r="C820" s="20" t="s">
        <v>299</v>
      </c>
      <c r="D820" s="19"/>
      <c r="F820" s="3">
        <v>50</v>
      </c>
      <c r="G820" s="20" t="s">
        <v>299</v>
      </c>
      <c r="H820" s="18" t="s">
        <v>43</v>
      </c>
      <c r="I820" s="1" t="s">
        <v>44</v>
      </c>
      <c r="J820" s="1" t="s">
        <v>1073</v>
      </c>
      <c r="K820" s="18" t="s">
        <v>45</v>
      </c>
      <c r="L820" s="18" t="s">
        <v>1074</v>
      </c>
      <c r="M820" s="20">
        <f t="shared" si="61"/>
        <v>11453.78</v>
      </c>
      <c r="N820" s="3">
        <f t="shared" si="60"/>
        <v>11503.78</v>
      </c>
      <c r="O820" s="16">
        <f t="shared" si="62"/>
        <v>0</v>
      </c>
      <c r="P820" s="16">
        <f t="shared" si="63"/>
        <v>0</v>
      </c>
      <c r="Q820" s="16">
        <f t="shared" si="64"/>
        <v>0</v>
      </c>
    </row>
    <row r="821" spans="1:17" x14ac:dyDescent="0.25">
      <c r="A821" s="1" t="s">
        <v>1075</v>
      </c>
      <c r="B821" s="2">
        <v>43054</v>
      </c>
      <c r="C821" s="20" t="s">
        <v>299</v>
      </c>
      <c r="D821" s="19"/>
      <c r="F821" s="3">
        <v>27</v>
      </c>
      <c r="G821" s="20" t="s">
        <v>299</v>
      </c>
      <c r="H821" s="18" t="s">
        <v>478</v>
      </c>
      <c r="I821" s="1" t="s">
        <v>479</v>
      </c>
      <c r="J821" s="1" t="s">
        <v>480</v>
      </c>
      <c r="K821" s="18"/>
      <c r="L821" s="18" t="s">
        <v>1076</v>
      </c>
      <c r="M821" s="20">
        <f t="shared" si="61"/>
        <v>11503.78</v>
      </c>
      <c r="N821" s="3">
        <f t="shared" si="60"/>
        <v>11530.78</v>
      </c>
      <c r="O821" s="16">
        <f t="shared" si="62"/>
        <v>0</v>
      </c>
      <c r="P821" s="16">
        <f t="shared" si="63"/>
        <v>0</v>
      </c>
      <c r="Q821" s="16">
        <f t="shared" si="64"/>
        <v>0</v>
      </c>
    </row>
    <row r="822" spans="1:17" x14ac:dyDescent="0.25">
      <c r="A822" s="1" t="s">
        <v>1077</v>
      </c>
      <c r="B822" s="2">
        <v>43054</v>
      </c>
      <c r="C822" s="20" t="s">
        <v>299</v>
      </c>
      <c r="D822" s="19"/>
      <c r="F822" s="3">
        <v>7</v>
      </c>
      <c r="G822" s="20" t="s">
        <v>299</v>
      </c>
      <c r="H822" s="18" t="s">
        <v>148</v>
      </c>
      <c r="I822" s="1" t="s">
        <v>149</v>
      </c>
      <c r="J822" s="1" t="s">
        <v>1078</v>
      </c>
      <c r="K822" s="18"/>
      <c r="L822" s="18" t="s">
        <v>1079</v>
      </c>
      <c r="M822" s="20">
        <f t="shared" si="61"/>
        <v>11530.78</v>
      </c>
      <c r="N822" s="3">
        <f t="shared" si="60"/>
        <v>11537.78</v>
      </c>
      <c r="O822" s="16">
        <f t="shared" si="62"/>
        <v>0</v>
      </c>
      <c r="P822" s="16">
        <f t="shared" si="63"/>
        <v>0</v>
      </c>
      <c r="Q822" s="16">
        <f t="shared" si="64"/>
        <v>0</v>
      </c>
    </row>
    <row r="823" spans="1:17" x14ac:dyDescent="0.25">
      <c r="A823" s="1" t="s">
        <v>1080</v>
      </c>
      <c r="B823" s="2">
        <v>43054</v>
      </c>
      <c r="C823" s="20" t="s">
        <v>299</v>
      </c>
      <c r="D823" s="19"/>
      <c r="F823" s="3">
        <v>42</v>
      </c>
      <c r="G823" s="20" t="s">
        <v>299</v>
      </c>
      <c r="H823" s="18" t="s">
        <v>594</v>
      </c>
      <c r="I823" s="1" t="s">
        <v>708</v>
      </c>
      <c r="J823" s="1" t="s">
        <v>7</v>
      </c>
      <c r="K823" s="18" t="s">
        <v>1081</v>
      </c>
      <c r="L823" s="1" t="s">
        <v>1082</v>
      </c>
      <c r="M823" s="20">
        <f t="shared" si="61"/>
        <v>11537.78</v>
      </c>
      <c r="N823" s="3">
        <f t="shared" si="60"/>
        <v>11579.78</v>
      </c>
      <c r="O823" s="16">
        <f t="shared" si="62"/>
        <v>0</v>
      </c>
      <c r="P823" s="16">
        <f t="shared" si="63"/>
        <v>0</v>
      </c>
      <c r="Q823" s="16">
        <f t="shared" si="64"/>
        <v>0</v>
      </c>
    </row>
    <row r="824" spans="1:17" x14ac:dyDescent="0.25">
      <c r="A824" s="1" t="s">
        <v>1083</v>
      </c>
      <c r="B824" s="2">
        <v>43054</v>
      </c>
      <c r="C824" s="20" t="s">
        <v>299</v>
      </c>
      <c r="D824" s="19"/>
      <c r="F824" s="3">
        <v>20</v>
      </c>
      <c r="G824" s="20" t="s">
        <v>299</v>
      </c>
      <c r="H824" s="18" t="s">
        <v>697</v>
      </c>
      <c r="I824" s="1" t="s">
        <v>698</v>
      </c>
      <c r="J824" s="1" t="s">
        <v>7</v>
      </c>
      <c r="K824" s="18" t="s">
        <v>50</v>
      </c>
      <c r="L824" s="1" t="s">
        <v>1084</v>
      </c>
      <c r="M824" s="20">
        <f t="shared" si="61"/>
        <v>11579.78</v>
      </c>
      <c r="N824" s="3">
        <f t="shared" si="60"/>
        <v>11599.78</v>
      </c>
      <c r="O824" s="16">
        <f t="shared" si="62"/>
        <v>0</v>
      </c>
      <c r="P824" s="16">
        <f t="shared" si="63"/>
        <v>0</v>
      </c>
      <c r="Q824" s="16">
        <f t="shared" si="64"/>
        <v>0</v>
      </c>
    </row>
    <row r="825" spans="1:17" x14ac:dyDescent="0.25">
      <c r="A825" s="1" t="s">
        <v>1085</v>
      </c>
      <c r="B825" s="2">
        <v>43054</v>
      </c>
      <c r="C825" s="20" t="s">
        <v>299</v>
      </c>
      <c r="D825" s="19"/>
      <c r="F825" s="3">
        <v>21</v>
      </c>
      <c r="G825" s="20" t="s">
        <v>299</v>
      </c>
      <c r="H825" s="18" t="s">
        <v>1086</v>
      </c>
      <c r="I825" s="1" t="s">
        <v>1087</v>
      </c>
      <c r="J825" s="1" t="s">
        <v>1088</v>
      </c>
      <c r="K825" s="18"/>
      <c r="L825" s="18" t="s">
        <v>1089</v>
      </c>
      <c r="M825" s="20">
        <f t="shared" si="61"/>
        <v>11599.78</v>
      </c>
      <c r="N825" s="3">
        <f t="shared" si="60"/>
        <v>11620.78</v>
      </c>
      <c r="O825" s="16">
        <f t="shared" si="62"/>
        <v>0</v>
      </c>
      <c r="P825" s="16">
        <f t="shared" si="63"/>
        <v>0</v>
      </c>
      <c r="Q825" s="16">
        <f t="shared" si="64"/>
        <v>0</v>
      </c>
    </row>
    <row r="826" spans="1:17" x14ac:dyDescent="0.25">
      <c r="A826" s="1" t="s">
        <v>1090</v>
      </c>
      <c r="B826" s="2">
        <v>43054</v>
      </c>
      <c r="C826" s="19" t="s">
        <v>295</v>
      </c>
      <c r="D826" s="19" t="s">
        <v>300</v>
      </c>
      <c r="E826" s="3">
        <v>0.6</v>
      </c>
      <c r="H826" s="18" t="s">
        <v>367</v>
      </c>
      <c r="I826" s="1" t="s">
        <v>20</v>
      </c>
      <c r="J826" s="1" t="s">
        <v>21</v>
      </c>
      <c r="K826" s="18" t="s">
        <v>1091</v>
      </c>
      <c r="L826" s="18" t="s">
        <v>1091</v>
      </c>
      <c r="M826" s="20">
        <f t="shared" si="61"/>
        <v>11620.78</v>
      </c>
      <c r="N826" s="3">
        <f t="shared" si="60"/>
        <v>11620.18</v>
      </c>
      <c r="O826" s="16">
        <f t="shared" si="62"/>
        <v>0</v>
      </c>
      <c r="P826" s="16">
        <f t="shared" si="63"/>
        <v>0</v>
      </c>
      <c r="Q826" s="16">
        <f t="shared" si="64"/>
        <v>0</v>
      </c>
    </row>
    <row r="827" spans="1:17" x14ac:dyDescent="0.25">
      <c r="A827" s="1" t="s">
        <v>1040</v>
      </c>
      <c r="B827" s="2">
        <v>43055</v>
      </c>
      <c r="C827" s="20" t="s">
        <v>299</v>
      </c>
      <c r="D827" s="19"/>
      <c r="F827" s="3">
        <v>42</v>
      </c>
      <c r="G827" s="20" t="s">
        <v>299</v>
      </c>
      <c r="H827" s="18" t="s">
        <v>623</v>
      </c>
      <c r="I827" s="1" t="s">
        <v>624</v>
      </c>
      <c r="J827" s="1" t="s">
        <v>1041</v>
      </c>
      <c r="K827" s="18"/>
      <c r="L827" s="18" t="s">
        <v>1042</v>
      </c>
      <c r="M827" s="20">
        <f t="shared" si="61"/>
        <v>11620.18</v>
      </c>
      <c r="N827" s="3">
        <f t="shared" si="60"/>
        <v>11662.18</v>
      </c>
      <c r="O827" s="16">
        <f t="shared" si="62"/>
        <v>0</v>
      </c>
      <c r="P827" s="16">
        <f t="shared" si="63"/>
        <v>0</v>
      </c>
      <c r="Q827" s="16">
        <f t="shared" si="64"/>
        <v>0</v>
      </c>
    </row>
    <row r="828" spans="1:17" x14ac:dyDescent="0.25">
      <c r="A828" s="1" t="s">
        <v>1043</v>
      </c>
      <c r="B828" s="2">
        <v>43055</v>
      </c>
      <c r="C828" s="20" t="s">
        <v>299</v>
      </c>
      <c r="D828" s="19"/>
      <c r="F828" s="3">
        <v>340</v>
      </c>
      <c r="G828" s="20" t="s">
        <v>299</v>
      </c>
      <c r="H828" s="18" t="s">
        <v>1044</v>
      </c>
      <c r="I828" s="1" t="s">
        <v>1045</v>
      </c>
      <c r="J828" s="1" t="s">
        <v>1046</v>
      </c>
      <c r="K828" s="18" t="s">
        <v>1047</v>
      </c>
      <c r="L828" s="18" t="s">
        <v>1048</v>
      </c>
      <c r="M828" s="20">
        <f t="shared" si="61"/>
        <v>11662.18</v>
      </c>
      <c r="N828" s="3">
        <f t="shared" si="60"/>
        <v>12002.18</v>
      </c>
      <c r="O828" s="16">
        <f t="shared" si="62"/>
        <v>0</v>
      </c>
      <c r="P828" s="16">
        <f t="shared" si="63"/>
        <v>0</v>
      </c>
      <c r="Q828" s="16">
        <f t="shared" si="64"/>
        <v>0</v>
      </c>
    </row>
    <row r="829" spans="1:17" x14ac:dyDescent="0.25">
      <c r="A829" s="1" t="s">
        <v>1049</v>
      </c>
      <c r="B829" s="2">
        <v>43055</v>
      </c>
      <c r="C829" s="20" t="s">
        <v>299</v>
      </c>
      <c r="D829" s="19"/>
      <c r="F829" s="3">
        <v>20</v>
      </c>
      <c r="G829" s="20" t="s">
        <v>299</v>
      </c>
      <c r="H829" s="18" t="s">
        <v>140</v>
      </c>
      <c r="I829" s="1" t="s">
        <v>141</v>
      </c>
      <c r="J829" s="1" t="s">
        <v>7</v>
      </c>
      <c r="K829" s="18" t="s">
        <v>39</v>
      </c>
      <c r="L829" s="18" t="s">
        <v>1050</v>
      </c>
      <c r="M829" s="20">
        <f t="shared" si="61"/>
        <v>12002.18</v>
      </c>
      <c r="N829" s="3">
        <f t="shared" si="60"/>
        <v>12022.18</v>
      </c>
      <c r="O829" s="16">
        <f t="shared" si="62"/>
        <v>0</v>
      </c>
      <c r="P829" s="16">
        <f t="shared" si="63"/>
        <v>0</v>
      </c>
      <c r="Q829" s="16">
        <f t="shared" si="64"/>
        <v>0</v>
      </c>
    </row>
    <row r="830" spans="1:17" x14ac:dyDescent="0.25">
      <c r="A830" s="1" t="s">
        <v>1051</v>
      </c>
      <c r="B830" s="2">
        <v>43055</v>
      </c>
      <c r="C830" s="20" t="s">
        <v>299</v>
      </c>
      <c r="D830" s="19"/>
      <c r="F830" s="3">
        <v>14</v>
      </c>
      <c r="G830" s="20" t="s">
        <v>299</v>
      </c>
      <c r="H830" s="18" t="s">
        <v>566</v>
      </c>
      <c r="I830" s="1" t="s">
        <v>675</v>
      </c>
      <c r="J830" s="1" t="s">
        <v>7</v>
      </c>
      <c r="K830" s="18" t="s">
        <v>50</v>
      </c>
      <c r="L830" s="1" t="s">
        <v>1052</v>
      </c>
      <c r="M830" s="20">
        <f t="shared" si="61"/>
        <v>12022.18</v>
      </c>
      <c r="N830" s="3">
        <f t="shared" si="60"/>
        <v>12036.18</v>
      </c>
      <c r="O830" s="16">
        <f t="shared" si="62"/>
        <v>0</v>
      </c>
      <c r="P830" s="16">
        <f t="shared" si="63"/>
        <v>0</v>
      </c>
      <c r="Q830" s="16">
        <f t="shared" si="64"/>
        <v>0</v>
      </c>
    </row>
    <row r="831" spans="1:17" x14ac:dyDescent="0.25">
      <c r="A831" s="1" t="s">
        <v>1053</v>
      </c>
      <c r="B831" s="2">
        <v>43055</v>
      </c>
      <c r="C831" s="20" t="s">
        <v>299</v>
      </c>
      <c r="D831" s="19"/>
      <c r="F831" s="3">
        <v>27</v>
      </c>
      <c r="G831" s="20" t="s">
        <v>299</v>
      </c>
      <c r="H831" s="18" t="s">
        <v>581</v>
      </c>
      <c r="I831" s="1" t="s">
        <v>582</v>
      </c>
      <c r="J831" s="1" t="s">
        <v>7</v>
      </c>
      <c r="K831" s="18" t="s">
        <v>39</v>
      </c>
      <c r="L831" s="18" t="s">
        <v>1054</v>
      </c>
      <c r="M831" s="20">
        <f t="shared" si="61"/>
        <v>12036.18</v>
      </c>
      <c r="N831" s="3">
        <f t="shared" si="60"/>
        <v>12063.18</v>
      </c>
      <c r="O831" s="16">
        <f t="shared" si="62"/>
        <v>0</v>
      </c>
      <c r="P831" s="16">
        <f t="shared" si="63"/>
        <v>0</v>
      </c>
      <c r="Q831" s="16">
        <f t="shared" si="64"/>
        <v>0</v>
      </c>
    </row>
    <row r="832" spans="1:17" x14ac:dyDescent="0.25">
      <c r="A832" s="1" t="s">
        <v>1055</v>
      </c>
      <c r="B832" s="2">
        <v>43055</v>
      </c>
      <c r="C832" s="20" t="s">
        <v>289</v>
      </c>
      <c r="D832" s="19"/>
      <c r="F832" s="3">
        <v>476.07</v>
      </c>
      <c r="G832" s="20" t="s">
        <v>289</v>
      </c>
      <c r="H832" s="18" t="s">
        <v>189</v>
      </c>
      <c r="I832" s="1" t="s">
        <v>190</v>
      </c>
      <c r="J832" s="1" t="s">
        <v>1056</v>
      </c>
      <c r="K832" s="18" t="s">
        <v>102</v>
      </c>
      <c r="L832" s="1" t="s">
        <v>1057</v>
      </c>
      <c r="M832" s="20">
        <f t="shared" si="61"/>
        <v>12063.18</v>
      </c>
      <c r="N832" s="3">
        <f t="shared" si="60"/>
        <v>12539.25</v>
      </c>
      <c r="O832" s="16">
        <f t="shared" si="62"/>
        <v>0</v>
      </c>
      <c r="P832" s="16">
        <f t="shared" si="63"/>
        <v>0</v>
      </c>
      <c r="Q832" s="16">
        <f t="shared" si="64"/>
        <v>0</v>
      </c>
    </row>
    <row r="833" spans="1:17" x14ac:dyDescent="0.25">
      <c r="A833" s="1" t="s">
        <v>1058</v>
      </c>
      <c r="B833" s="2">
        <v>43055</v>
      </c>
      <c r="C833" s="19" t="s">
        <v>295</v>
      </c>
      <c r="D833" s="19" t="s">
        <v>300</v>
      </c>
      <c r="E833" s="3">
        <v>0.36</v>
      </c>
      <c r="H833" s="18" t="s">
        <v>367</v>
      </c>
      <c r="I833" s="1" t="s">
        <v>20</v>
      </c>
      <c r="J833" s="1" t="s">
        <v>21</v>
      </c>
      <c r="K833" s="18" t="s">
        <v>1059</v>
      </c>
      <c r="L833" s="8" t="s">
        <v>1059</v>
      </c>
      <c r="M833" s="20">
        <f t="shared" si="61"/>
        <v>12539.25</v>
      </c>
      <c r="N833" s="3">
        <f t="shared" si="60"/>
        <v>12538.89</v>
      </c>
      <c r="O833" s="16">
        <f t="shared" si="62"/>
        <v>0</v>
      </c>
      <c r="P833" s="16">
        <f t="shared" si="63"/>
        <v>0</v>
      </c>
      <c r="Q833" s="16">
        <f t="shared" si="64"/>
        <v>0</v>
      </c>
    </row>
    <row r="834" spans="1:17" x14ac:dyDescent="0.25">
      <c r="A834" s="1" t="s">
        <v>1013</v>
      </c>
      <c r="B834" s="2">
        <v>43056</v>
      </c>
      <c r="C834" s="20" t="s">
        <v>299</v>
      </c>
      <c r="D834" s="19"/>
      <c r="F834" s="3">
        <v>20</v>
      </c>
      <c r="G834" s="20" t="s">
        <v>299</v>
      </c>
      <c r="H834" s="18" t="s">
        <v>760</v>
      </c>
      <c r="I834" s="1" t="s">
        <v>761</v>
      </c>
      <c r="J834" s="1" t="s">
        <v>1014</v>
      </c>
      <c r="K834" s="18"/>
      <c r="L834" s="1" t="s">
        <v>1015</v>
      </c>
      <c r="M834" s="20">
        <f t="shared" si="61"/>
        <v>12538.89</v>
      </c>
      <c r="N834" s="3">
        <f t="shared" ref="N834:N897" si="65">M834+F834-E834</f>
        <v>12558.89</v>
      </c>
      <c r="O834" s="16">
        <f t="shared" si="62"/>
        <v>0</v>
      </c>
      <c r="P834" s="16">
        <f t="shared" si="63"/>
        <v>0</v>
      </c>
      <c r="Q834" s="16">
        <f t="shared" si="64"/>
        <v>0</v>
      </c>
    </row>
    <row r="835" spans="1:17" x14ac:dyDescent="0.25">
      <c r="A835" s="1" t="s">
        <v>1016</v>
      </c>
      <c r="B835" s="2">
        <v>43056</v>
      </c>
      <c r="C835" s="20" t="s">
        <v>299</v>
      </c>
      <c r="D835" s="19"/>
      <c r="F835" s="3">
        <v>90</v>
      </c>
      <c r="G835" s="20" t="s">
        <v>299</v>
      </c>
      <c r="H835" s="18" t="s">
        <v>221</v>
      </c>
      <c r="I835" s="1" t="s">
        <v>222</v>
      </c>
      <c r="J835" s="1" t="s">
        <v>7</v>
      </c>
      <c r="K835" s="18" t="s">
        <v>670</v>
      </c>
      <c r="L835" s="1" t="s">
        <v>670</v>
      </c>
      <c r="M835" s="20">
        <f t="shared" ref="M835:M898" si="66">N834</f>
        <v>12558.89</v>
      </c>
      <c r="N835" s="3">
        <f t="shared" si="65"/>
        <v>12648.89</v>
      </c>
      <c r="O835" s="16">
        <f t="shared" ref="O835:O898" si="67">IF(ISBLANK(C835),1,0)</f>
        <v>0</v>
      </c>
      <c r="P835" s="16">
        <f t="shared" ref="P835:P898" si="68">IF(OR(AND(NOT(ISBLANK(D835)),ISBLANK(E835)),AND(ISBLANK(D835),NOT(ISBLANK(E835)))),1,0)</f>
        <v>0</v>
      </c>
      <c r="Q835" s="16">
        <f t="shared" ref="Q835:Q898" si="69">IF(OR(AND(NOT(ISBLANK(G835)),ISBLANK(F835)),AND(ISBLANK(G835),NOT(ISBLANK(F835)))),1,0)</f>
        <v>0</v>
      </c>
    </row>
    <row r="836" spans="1:17" x14ac:dyDescent="0.25">
      <c r="A836" s="1" t="s">
        <v>1017</v>
      </c>
      <c r="B836" s="2">
        <v>43056</v>
      </c>
      <c r="C836" s="20" t="s">
        <v>299</v>
      </c>
      <c r="D836" s="19"/>
      <c r="F836" s="3">
        <v>20</v>
      </c>
      <c r="G836" s="20" t="s">
        <v>299</v>
      </c>
      <c r="H836" s="18" t="s">
        <v>594</v>
      </c>
      <c r="I836" s="1" t="s">
        <v>641</v>
      </c>
      <c r="J836" s="1" t="s">
        <v>7</v>
      </c>
      <c r="K836" s="16" t="s">
        <v>1018</v>
      </c>
      <c r="L836" s="16" t="s">
        <v>1019</v>
      </c>
      <c r="M836" s="20">
        <f t="shared" si="66"/>
        <v>12648.89</v>
      </c>
      <c r="N836" s="3">
        <f t="shared" si="65"/>
        <v>12668.89</v>
      </c>
      <c r="O836" s="16">
        <f t="shared" si="67"/>
        <v>0</v>
      </c>
      <c r="P836" s="16">
        <f t="shared" si="68"/>
        <v>0</v>
      </c>
      <c r="Q836" s="16">
        <f t="shared" si="69"/>
        <v>0</v>
      </c>
    </row>
    <row r="837" spans="1:17" x14ac:dyDescent="0.25">
      <c r="A837" s="1" t="s">
        <v>1020</v>
      </c>
      <c r="B837" s="2">
        <v>43056</v>
      </c>
      <c r="C837" s="20" t="s">
        <v>299</v>
      </c>
      <c r="D837" s="19"/>
      <c r="F837" s="3">
        <v>27</v>
      </c>
      <c r="G837" s="20" t="s">
        <v>299</v>
      </c>
      <c r="H837" s="18" t="s">
        <v>1021</v>
      </c>
      <c r="I837" s="1" t="s">
        <v>1022</v>
      </c>
      <c r="J837" s="1" t="s">
        <v>7</v>
      </c>
      <c r="K837" s="18" t="s">
        <v>50</v>
      </c>
      <c r="L837" s="1" t="s">
        <v>1023</v>
      </c>
      <c r="M837" s="20">
        <f t="shared" si="66"/>
        <v>12668.89</v>
      </c>
      <c r="N837" s="3">
        <f t="shared" si="65"/>
        <v>12695.89</v>
      </c>
      <c r="O837" s="16">
        <f t="shared" si="67"/>
        <v>0</v>
      </c>
      <c r="P837" s="16">
        <f t="shared" si="68"/>
        <v>0</v>
      </c>
      <c r="Q837" s="16">
        <f t="shared" si="69"/>
        <v>0</v>
      </c>
    </row>
    <row r="838" spans="1:17" s="16" customFormat="1" x14ac:dyDescent="0.25">
      <c r="A838" s="18" t="s">
        <v>1024</v>
      </c>
      <c r="B838" s="19">
        <v>43056</v>
      </c>
      <c r="C838" s="20" t="s">
        <v>299</v>
      </c>
      <c r="D838" s="19"/>
      <c r="E838" s="20"/>
      <c r="F838" s="20">
        <v>350</v>
      </c>
      <c r="G838" s="20" t="s">
        <v>299</v>
      </c>
      <c r="H838" s="18" t="s">
        <v>1025</v>
      </c>
      <c r="I838" s="18" t="s">
        <v>1026</v>
      </c>
      <c r="J838" s="18" t="s">
        <v>7</v>
      </c>
      <c r="K838" s="16" t="s">
        <v>102</v>
      </c>
      <c r="L838" s="18" t="s">
        <v>1027</v>
      </c>
      <c r="M838" s="20">
        <f t="shared" si="66"/>
        <v>12695.89</v>
      </c>
      <c r="N838" s="20">
        <f t="shared" si="65"/>
        <v>13045.89</v>
      </c>
      <c r="O838" s="16">
        <f t="shared" si="67"/>
        <v>0</v>
      </c>
      <c r="P838" s="16">
        <f t="shared" si="68"/>
        <v>0</v>
      </c>
      <c r="Q838" s="16">
        <f t="shared" si="69"/>
        <v>0</v>
      </c>
    </row>
    <row r="839" spans="1:17" x14ac:dyDescent="0.25">
      <c r="A839" s="1" t="s">
        <v>1028</v>
      </c>
      <c r="B839" s="2">
        <v>43056</v>
      </c>
      <c r="C839" s="20" t="s">
        <v>299</v>
      </c>
      <c r="D839" s="19"/>
      <c r="F839" s="3">
        <v>200</v>
      </c>
      <c r="G839" s="20" t="s">
        <v>299</v>
      </c>
      <c r="H839" s="18" t="s">
        <v>1029</v>
      </c>
      <c r="I839" s="1" t="s">
        <v>1030</v>
      </c>
      <c r="J839" s="1" t="s">
        <v>1031</v>
      </c>
      <c r="K839" s="16"/>
      <c r="L839" s="1"/>
      <c r="M839" s="20">
        <f t="shared" si="66"/>
        <v>13045.89</v>
      </c>
      <c r="N839" s="3">
        <f t="shared" si="65"/>
        <v>13245.89</v>
      </c>
      <c r="O839" s="16">
        <f t="shared" si="67"/>
        <v>0</v>
      </c>
      <c r="P839" s="16">
        <f t="shared" si="68"/>
        <v>0</v>
      </c>
      <c r="Q839" s="16">
        <f t="shared" si="69"/>
        <v>0</v>
      </c>
    </row>
    <row r="840" spans="1:17" x14ac:dyDescent="0.25">
      <c r="A840" s="1" t="s">
        <v>1032</v>
      </c>
      <c r="B840" s="2">
        <v>43056</v>
      </c>
      <c r="C840" s="20" t="s">
        <v>299</v>
      </c>
      <c r="D840" s="19"/>
      <c r="F840" s="3">
        <v>42</v>
      </c>
      <c r="G840" s="20" t="s">
        <v>299</v>
      </c>
      <c r="H840" s="18" t="s">
        <v>731</v>
      </c>
      <c r="I840" s="1" t="s">
        <v>732</v>
      </c>
      <c r="J840" s="1" t="s">
        <v>1033</v>
      </c>
      <c r="K840" s="18"/>
      <c r="L840" s="1" t="s">
        <v>1034</v>
      </c>
      <c r="M840" s="20">
        <f t="shared" si="66"/>
        <v>13245.89</v>
      </c>
      <c r="N840" s="3">
        <f t="shared" si="65"/>
        <v>13287.89</v>
      </c>
      <c r="O840" s="16">
        <f t="shared" si="67"/>
        <v>0</v>
      </c>
      <c r="P840" s="16">
        <f t="shared" si="68"/>
        <v>0</v>
      </c>
      <c r="Q840" s="16">
        <f t="shared" si="69"/>
        <v>0</v>
      </c>
    </row>
    <row r="841" spans="1:17" x14ac:dyDescent="0.25">
      <c r="A841" s="1" t="s">
        <v>1035</v>
      </c>
      <c r="B841" s="2">
        <v>43056</v>
      </c>
      <c r="C841" s="20" t="s">
        <v>299</v>
      </c>
      <c r="D841" s="19"/>
      <c r="F841" s="3">
        <v>27</v>
      </c>
      <c r="G841" s="20" t="s">
        <v>299</v>
      </c>
      <c r="H841" s="18" t="s">
        <v>462</v>
      </c>
      <c r="I841" s="1" t="s">
        <v>463</v>
      </c>
      <c r="J841" s="1" t="s">
        <v>7</v>
      </c>
      <c r="K841" s="18" t="s">
        <v>1036</v>
      </c>
      <c r="L841" s="1" t="s">
        <v>1036</v>
      </c>
      <c r="M841" s="20">
        <f t="shared" si="66"/>
        <v>13287.89</v>
      </c>
      <c r="N841" s="3">
        <f t="shared" si="65"/>
        <v>13314.89</v>
      </c>
      <c r="O841" s="16">
        <f t="shared" si="67"/>
        <v>0</v>
      </c>
      <c r="P841" s="16">
        <f t="shared" si="68"/>
        <v>0</v>
      </c>
      <c r="Q841" s="16">
        <f t="shared" si="69"/>
        <v>0</v>
      </c>
    </row>
    <row r="842" spans="1:17" x14ac:dyDescent="0.25">
      <c r="A842" s="1" t="s">
        <v>1037</v>
      </c>
      <c r="B842" s="2">
        <v>43056</v>
      </c>
      <c r="C842" s="20" t="s">
        <v>299</v>
      </c>
      <c r="D842" s="19"/>
      <c r="F842" s="3">
        <v>20</v>
      </c>
      <c r="G842" s="20" t="s">
        <v>299</v>
      </c>
      <c r="H842" s="18" t="s">
        <v>614</v>
      </c>
      <c r="I842" s="1" t="s">
        <v>615</v>
      </c>
      <c r="J842" s="1" t="s">
        <v>7</v>
      </c>
      <c r="K842" s="18" t="s">
        <v>39</v>
      </c>
      <c r="L842" s="1" t="s">
        <v>616</v>
      </c>
      <c r="M842" s="20">
        <f t="shared" si="66"/>
        <v>13314.89</v>
      </c>
      <c r="N842" s="3">
        <f t="shared" si="65"/>
        <v>13334.89</v>
      </c>
      <c r="O842" s="16">
        <f t="shared" si="67"/>
        <v>0</v>
      </c>
      <c r="P842" s="16">
        <f t="shared" si="68"/>
        <v>0</v>
      </c>
      <c r="Q842" s="16">
        <f t="shared" si="69"/>
        <v>0</v>
      </c>
    </row>
    <row r="843" spans="1:17" x14ac:dyDescent="0.25">
      <c r="A843" s="1" t="s">
        <v>1038</v>
      </c>
      <c r="B843" s="2">
        <v>43056</v>
      </c>
      <c r="C843" s="19" t="s">
        <v>295</v>
      </c>
      <c r="D843" s="19" t="s">
        <v>300</v>
      </c>
      <c r="E843" s="3">
        <v>0.72</v>
      </c>
      <c r="H843" s="18" t="s">
        <v>367</v>
      </c>
      <c r="I843" s="1" t="s">
        <v>20</v>
      </c>
      <c r="J843" s="1" t="s">
        <v>21</v>
      </c>
      <c r="K843" s="18" t="s">
        <v>1039</v>
      </c>
      <c r="L843" s="1" t="s">
        <v>1039</v>
      </c>
      <c r="M843" s="20">
        <f t="shared" si="66"/>
        <v>13334.89</v>
      </c>
      <c r="N843" s="3">
        <f t="shared" si="65"/>
        <v>13334.17</v>
      </c>
      <c r="O843" s="16">
        <f t="shared" si="67"/>
        <v>0</v>
      </c>
      <c r="P843" s="16">
        <f t="shared" si="68"/>
        <v>0</v>
      </c>
      <c r="Q843" s="16">
        <f t="shared" si="69"/>
        <v>0</v>
      </c>
    </row>
    <row r="844" spans="1:17" x14ac:dyDescent="0.25">
      <c r="A844" s="1" t="s">
        <v>978</v>
      </c>
      <c r="B844" s="2">
        <v>43059</v>
      </c>
      <c r="C844" s="19" t="s">
        <v>295</v>
      </c>
      <c r="D844" s="19" t="s">
        <v>294</v>
      </c>
      <c r="E844" s="3">
        <v>62.85</v>
      </c>
      <c r="H844" s="18" t="s">
        <v>30</v>
      </c>
      <c r="I844" s="1" t="s">
        <v>31</v>
      </c>
      <c r="J844" s="1" t="s">
        <v>979</v>
      </c>
      <c r="K844" s="18" t="s">
        <v>980</v>
      </c>
      <c r="L844" s="1" t="s">
        <v>981</v>
      </c>
      <c r="M844" s="20">
        <f t="shared" si="66"/>
        <v>13334.17</v>
      </c>
      <c r="N844" s="3">
        <f t="shared" si="65"/>
        <v>13271.32</v>
      </c>
      <c r="O844" s="16">
        <f t="shared" si="67"/>
        <v>0</v>
      </c>
      <c r="P844" s="16">
        <f t="shared" si="68"/>
        <v>0</v>
      </c>
      <c r="Q844" s="16">
        <f t="shared" si="69"/>
        <v>0</v>
      </c>
    </row>
    <row r="845" spans="1:17" x14ac:dyDescent="0.25">
      <c r="A845" s="1" t="s">
        <v>982</v>
      </c>
      <c r="B845" s="2">
        <v>43059</v>
      </c>
      <c r="C845" s="19" t="s">
        <v>295</v>
      </c>
      <c r="D845" s="19" t="s">
        <v>294</v>
      </c>
      <c r="E845" s="3">
        <v>639.67999999999995</v>
      </c>
      <c r="H845" s="18" t="s">
        <v>30</v>
      </c>
      <c r="I845" s="1" t="s">
        <v>31</v>
      </c>
      <c r="J845" s="1" t="s">
        <v>983</v>
      </c>
      <c r="K845" s="18" t="s">
        <v>984</v>
      </c>
      <c r="L845" s="1" t="s">
        <v>985</v>
      </c>
      <c r="M845" s="20">
        <f t="shared" si="66"/>
        <v>13271.32</v>
      </c>
      <c r="N845" s="3">
        <f t="shared" si="65"/>
        <v>12631.64</v>
      </c>
      <c r="O845" s="16">
        <f t="shared" si="67"/>
        <v>0</v>
      </c>
      <c r="P845" s="16">
        <f t="shared" si="68"/>
        <v>0</v>
      </c>
      <c r="Q845" s="16">
        <f t="shared" si="69"/>
        <v>0</v>
      </c>
    </row>
    <row r="846" spans="1:17" x14ac:dyDescent="0.25">
      <c r="A846" s="1" t="s">
        <v>986</v>
      </c>
      <c r="B846" s="2">
        <v>43059</v>
      </c>
      <c r="C846" s="19" t="s">
        <v>295</v>
      </c>
      <c r="D846" s="19" t="s">
        <v>294</v>
      </c>
      <c r="E846" s="3">
        <v>553.29</v>
      </c>
      <c r="H846" s="18" t="s">
        <v>30</v>
      </c>
      <c r="I846" s="1" t="s">
        <v>31</v>
      </c>
      <c r="J846" s="1" t="s">
        <v>987</v>
      </c>
      <c r="K846" s="18" t="s">
        <v>988</v>
      </c>
      <c r="L846" s="18" t="s">
        <v>989</v>
      </c>
      <c r="M846" s="20">
        <f t="shared" si="66"/>
        <v>12631.64</v>
      </c>
      <c r="N846" s="3">
        <f t="shared" si="65"/>
        <v>12078.349999999999</v>
      </c>
      <c r="O846" s="16">
        <f t="shared" si="67"/>
        <v>0</v>
      </c>
      <c r="P846" s="16">
        <f t="shared" si="68"/>
        <v>0</v>
      </c>
      <c r="Q846" s="16">
        <f t="shared" si="69"/>
        <v>0</v>
      </c>
    </row>
    <row r="847" spans="1:17" x14ac:dyDescent="0.25">
      <c r="A847" s="1" t="s">
        <v>990</v>
      </c>
      <c r="B847" s="2">
        <v>43059</v>
      </c>
      <c r="C847" s="19" t="s">
        <v>295</v>
      </c>
      <c r="D847" s="19" t="s">
        <v>294</v>
      </c>
      <c r="E847" s="3">
        <v>405.74</v>
      </c>
      <c r="H847" s="18" t="s">
        <v>30</v>
      </c>
      <c r="I847" s="1" t="s">
        <v>31</v>
      </c>
      <c r="J847" s="1" t="s">
        <v>991</v>
      </c>
      <c r="K847" s="18" t="s">
        <v>992</v>
      </c>
      <c r="L847" s="1" t="s">
        <v>993</v>
      </c>
      <c r="M847" s="20">
        <f t="shared" si="66"/>
        <v>12078.349999999999</v>
      </c>
      <c r="N847" s="3">
        <f t="shared" si="65"/>
        <v>11672.609999999999</v>
      </c>
      <c r="O847" s="16">
        <f t="shared" si="67"/>
        <v>0</v>
      </c>
      <c r="P847" s="16">
        <f t="shared" si="68"/>
        <v>0</v>
      </c>
      <c r="Q847" s="16">
        <f t="shared" si="69"/>
        <v>0</v>
      </c>
    </row>
    <row r="848" spans="1:17" x14ac:dyDescent="0.25">
      <c r="A848" s="1" t="s">
        <v>994</v>
      </c>
      <c r="B848" s="2">
        <v>43059</v>
      </c>
      <c r="C848" s="19" t="s">
        <v>295</v>
      </c>
      <c r="D848" s="19" t="s">
        <v>294</v>
      </c>
      <c r="E848" s="3">
        <v>238.86</v>
      </c>
      <c r="H848" s="18" t="s">
        <v>30</v>
      </c>
      <c r="I848" s="1" t="s">
        <v>31</v>
      </c>
      <c r="J848" s="1" t="s">
        <v>995</v>
      </c>
      <c r="K848" s="16" t="s">
        <v>996</v>
      </c>
      <c r="L848" s="1" t="s">
        <v>997</v>
      </c>
      <c r="M848" s="20">
        <f t="shared" si="66"/>
        <v>11672.609999999999</v>
      </c>
      <c r="N848" s="20">
        <f t="shared" si="65"/>
        <v>11433.749999999998</v>
      </c>
      <c r="O848" s="16">
        <f t="shared" si="67"/>
        <v>0</v>
      </c>
      <c r="P848" s="16">
        <f t="shared" si="68"/>
        <v>0</v>
      </c>
      <c r="Q848" s="16">
        <f t="shared" si="69"/>
        <v>0</v>
      </c>
    </row>
    <row r="849" spans="1:17" x14ac:dyDescent="0.25">
      <c r="A849" s="1" t="s">
        <v>998</v>
      </c>
      <c r="B849" s="2">
        <v>43059</v>
      </c>
      <c r="C849" s="19" t="s">
        <v>295</v>
      </c>
      <c r="D849" s="19" t="s">
        <v>294</v>
      </c>
      <c r="E849" s="3">
        <v>374.6</v>
      </c>
      <c r="H849" s="18" t="s">
        <v>30</v>
      </c>
      <c r="I849" s="1" t="s">
        <v>31</v>
      </c>
      <c r="J849" s="1" t="s">
        <v>999</v>
      </c>
      <c r="K849" s="18" t="s">
        <v>1000</v>
      </c>
      <c r="L849" s="18" t="s">
        <v>1001</v>
      </c>
      <c r="M849" s="20">
        <f t="shared" si="66"/>
        <v>11433.749999999998</v>
      </c>
      <c r="N849" s="20">
        <f t="shared" si="65"/>
        <v>11059.149999999998</v>
      </c>
      <c r="O849" s="16">
        <f t="shared" si="67"/>
        <v>0</v>
      </c>
      <c r="P849" s="16">
        <f t="shared" si="68"/>
        <v>0</v>
      </c>
      <c r="Q849" s="16">
        <f t="shared" si="69"/>
        <v>0</v>
      </c>
    </row>
    <row r="850" spans="1:17" x14ac:dyDescent="0.25">
      <c r="A850" s="1" t="s">
        <v>1002</v>
      </c>
      <c r="B850" s="2">
        <v>43059</v>
      </c>
      <c r="C850" s="19" t="s">
        <v>295</v>
      </c>
      <c r="D850" s="19" t="s">
        <v>294</v>
      </c>
      <c r="E850" s="3">
        <v>306.85000000000002</v>
      </c>
      <c r="H850" s="18" t="s">
        <v>30</v>
      </c>
      <c r="I850" s="1" t="s">
        <v>31</v>
      </c>
      <c r="J850" s="1" t="s">
        <v>1003</v>
      </c>
      <c r="K850" s="18" t="s">
        <v>1004</v>
      </c>
      <c r="L850" s="18" t="s">
        <v>1005</v>
      </c>
      <c r="M850" s="20">
        <f t="shared" si="66"/>
        <v>11059.149999999998</v>
      </c>
      <c r="N850" s="20">
        <f t="shared" si="65"/>
        <v>10752.299999999997</v>
      </c>
      <c r="O850" s="16">
        <f t="shared" si="67"/>
        <v>0</v>
      </c>
      <c r="P850" s="16">
        <f t="shared" si="68"/>
        <v>0</v>
      </c>
      <c r="Q850" s="16">
        <f t="shared" si="69"/>
        <v>0</v>
      </c>
    </row>
    <row r="851" spans="1:17" x14ac:dyDescent="0.25">
      <c r="A851" s="1" t="s">
        <v>1006</v>
      </c>
      <c r="B851" s="2">
        <v>43059</v>
      </c>
      <c r="C851" s="19" t="s">
        <v>295</v>
      </c>
      <c r="D851" s="19" t="s">
        <v>294</v>
      </c>
      <c r="E851" s="3">
        <v>1023.94</v>
      </c>
      <c r="H851" s="18" t="s">
        <v>30</v>
      </c>
      <c r="I851" s="1" t="s">
        <v>31</v>
      </c>
      <c r="J851" s="1" t="s">
        <v>1007</v>
      </c>
      <c r="K851" s="18" t="s">
        <v>1008</v>
      </c>
      <c r="L851" s="18" t="s">
        <v>1009</v>
      </c>
      <c r="M851" s="20">
        <f t="shared" si="66"/>
        <v>10752.299999999997</v>
      </c>
      <c r="N851" s="20">
        <f t="shared" si="65"/>
        <v>9728.3599999999969</v>
      </c>
      <c r="O851" s="16">
        <f t="shared" si="67"/>
        <v>0</v>
      </c>
      <c r="P851" s="16">
        <f t="shared" si="68"/>
        <v>0</v>
      </c>
      <c r="Q851" s="16">
        <f t="shared" si="69"/>
        <v>0</v>
      </c>
    </row>
    <row r="852" spans="1:17" x14ac:dyDescent="0.25">
      <c r="A852" s="1" t="s">
        <v>1010</v>
      </c>
      <c r="B852" s="2">
        <v>43059</v>
      </c>
      <c r="C852" s="19" t="s">
        <v>299</v>
      </c>
      <c r="D852" s="19" t="s">
        <v>305</v>
      </c>
      <c r="E852" s="3">
        <v>416</v>
      </c>
      <c r="H852" s="18" t="s">
        <v>71</v>
      </c>
      <c r="I852" s="1" t="s">
        <v>72</v>
      </c>
      <c r="J852" s="1" t="s">
        <v>1011</v>
      </c>
      <c r="K852" s="18" t="s">
        <v>1012</v>
      </c>
      <c r="L852" s="18" t="s">
        <v>954</v>
      </c>
      <c r="M852" s="20">
        <f t="shared" si="66"/>
        <v>9728.3599999999969</v>
      </c>
      <c r="N852" s="20">
        <f t="shared" si="65"/>
        <v>9312.3599999999969</v>
      </c>
      <c r="O852" s="16">
        <f t="shared" si="67"/>
        <v>0</v>
      </c>
      <c r="P852" s="16">
        <f t="shared" si="68"/>
        <v>0</v>
      </c>
      <c r="Q852" s="16">
        <f t="shared" si="69"/>
        <v>0</v>
      </c>
    </row>
    <row r="853" spans="1:17" x14ac:dyDescent="0.25">
      <c r="A853" s="1" t="s">
        <v>949</v>
      </c>
      <c r="B853" s="2">
        <v>43059</v>
      </c>
      <c r="C853" s="19" t="s">
        <v>292</v>
      </c>
      <c r="D853" s="19" t="s">
        <v>303</v>
      </c>
      <c r="E853" s="3">
        <v>20.25</v>
      </c>
      <c r="H853" s="18" t="s">
        <v>950</v>
      </c>
      <c r="I853" s="1" t="s">
        <v>951</v>
      </c>
      <c r="J853" s="1" t="s">
        <v>952</v>
      </c>
      <c r="K853" s="18" t="s">
        <v>953</v>
      </c>
      <c r="L853" s="1" t="s">
        <v>954</v>
      </c>
      <c r="M853" s="20">
        <f t="shared" si="66"/>
        <v>9312.3599999999969</v>
      </c>
      <c r="N853" s="20">
        <f t="shared" si="65"/>
        <v>9292.1099999999969</v>
      </c>
      <c r="O853" s="16">
        <f t="shared" si="67"/>
        <v>0</v>
      </c>
      <c r="P853" s="16">
        <f t="shared" si="68"/>
        <v>0</v>
      </c>
      <c r="Q853" s="16">
        <f t="shared" si="69"/>
        <v>0</v>
      </c>
    </row>
    <row r="854" spans="1:17" x14ac:dyDescent="0.25">
      <c r="A854" s="1" t="s">
        <v>955</v>
      </c>
      <c r="B854" s="2">
        <v>43059</v>
      </c>
      <c r="C854" s="19" t="s">
        <v>289</v>
      </c>
      <c r="D854" s="19" t="s">
        <v>303</v>
      </c>
      <c r="E854" s="3">
        <v>714.1</v>
      </c>
      <c r="H854" s="18" t="s">
        <v>10</v>
      </c>
      <c r="I854" s="1" t="s">
        <v>11</v>
      </c>
      <c r="J854" s="1" t="s">
        <v>956</v>
      </c>
      <c r="K854" s="18" t="s">
        <v>957</v>
      </c>
      <c r="L854" s="1" t="s">
        <v>954</v>
      </c>
      <c r="M854" s="20">
        <f t="shared" si="66"/>
        <v>9292.1099999999969</v>
      </c>
      <c r="N854" s="20">
        <f t="shared" si="65"/>
        <v>8578.0099999999966</v>
      </c>
      <c r="O854" s="16">
        <f t="shared" si="67"/>
        <v>0</v>
      </c>
      <c r="P854" s="16">
        <f t="shared" si="68"/>
        <v>0</v>
      </c>
      <c r="Q854" s="16">
        <f t="shared" si="69"/>
        <v>0</v>
      </c>
    </row>
    <row r="855" spans="1:17" x14ac:dyDescent="0.25">
      <c r="A855" s="1" t="s">
        <v>958</v>
      </c>
      <c r="B855" s="2">
        <v>43059</v>
      </c>
      <c r="C855" s="20" t="s">
        <v>299</v>
      </c>
      <c r="D855" s="19"/>
      <c r="F855" s="3">
        <v>35</v>
      </c>
      <c r="G855" s="20" t="s">
        <v>299</v>
      </c>
      <c r="H855" s="18" t="s">
        <v>116</v>
      </c>
      <c r="I855" s="18" t="s">
        <v>117</v>
      </c>
      <c r="J855" s="1" t="s">
        <v>728</v>
      </c>
      <c r="K855" s="16"/>
      <c r="L855" s="1" t="s">
        <v>959</v>
      </c>
      <c r="M855" s="20">
        <f t="shared" si="66"/>
        <v>8578.0099999999966</v>
      </c>
      <c r="N855" s="20">
        <f t="shared" si="65"/>
        <v>8613.0099999999966</v>
      </c>
      <c r="O855" s="16">
        <f t="shared" si="67"/>
        <v>0</v>
      </c>
      <c r="P855" s="16">
        <f t="shared" si="68"/>
        <v>0</v>
      </c>
      <c r="Q855" s="16">
        <f t="shared" si="69"/>
        <v>0</v>
      </c>
    </row>
    <row r="856" spans="1:17" x14ac:dyDescent="0.25">
      <c r="A856" s="1" t="s">
        <v>960</v>
      </c>
      <c r="B856" s="2">
        <v>43059</v>
      </c>
      <c r="C856" s="20" t="s">
        <v>299</v>
      </c>
      <c r="D856" s="19"/>
      <c r="F856" s="3">
        <v>27</v>
      </c>
      <c r="G856" s="20" t="s">
        <v>299</v>
      </c>
      <c r="H856" s="18" t="s">
        <v>122</v>
      </c>
      <c r="I856" s="1" t="s">
        <v>123</v>
      </c>
      <c r="J856" s="1" t="s">
        <v>961</v>
      </c>
      <c r="K856" s="18"/>
      <c r="L856" s="1" t="s">
        <v>962</v>
      </c>
      <c r="M856" s="20">
        <f t="shared" si="66"/>
        <v>8613.0099999999966</v>
      </c>
      <c r="N856" s="20">
        <f t="shared" si="65"/>
        <v>8640.0099999999966</v>
      </c>
      <c r="O856" s="16">
        <f t="shared" si="67"/>
        <v>0</v>
      </c>
      <c r="P856" s="16">
        <f t="shared" si="68"/>
        <v>0</v>
      </c>
      <c r="Q856" s="16">
        <f t="shared" si="69"/>
        <v>0</v>
      </c>
    </row>
    <row r="857" spans="1:17" x14ac:dyDescent="0.25">
      <c r="A857" s="1" t="s">
        <v>963</v>
      </c>
      <c r="B857" s="2">
        <v>43059</v>
      </c>
      <c r="C857" s="20" t="s">
        <v>299</v>
      </c>
      <c r="D857" s="19"/>
      <c r="F857" s="3">
        <v>27</v>
      </c>
      <c r="G857" s="20" t="s">
        <v>299</v>
      </c>
      <c r="H857" s="18" t="s">
        <v>964</v>
      </c>
      <c r="I857" s="1" t="s">
        <v>965</v>
      </c>
      <c r="J857" s="1" t="s">
        <v>966</v>
      </c>
      <c r="K857" s="18"/>
      <c r="L857" s="1" t="s">
        <v>967</v>
      </c>
      <c r="M857" s="20">
        <f t="shared" si="66"/>
        <v>8640.0099999999966</v>
      </c>
      <c r="N857" s="20">
        <f t="shared" si="65"/>
        <v>8667.0099999999966</v>
      </c>
      <c r="O857" s="16">
        <f t="shared" si="67"/>
        <v>0</v>
      </c>
      <c r="P857" s="16">
        <f t="shared" si="68"/>
        <v>0</v>
      </c>
      <c r="Q857" s="16">
        <f t="shared" si="69"/>
        <v>0</v>
      </c>
    </row>
    <row r="858" spans="1:17" x14ac:dyDescent="0.25">
      <c r="A858" s="1" t="s">
        <v>968</v>
      </c>
      <c r="B858" s="2">
        <v>43059</v>
      </c>
      <c r="C858" s="20" t="s">
        <v>299</v>
      </c>
      <c r="D858" s="19"/>
      <c r="F858" s="3">
        <v>20</v>
      </c>
      <c r="G858" s="20" t="s">
        <v>299</v>
      </c>
      <c r="H858" s="18" t="s">
        <v>594</v>
      </c>
      <c r="I858" s="1" t="s">
        <v>595</v>
      </c>
      <c r="J858" s="1" t="s">
        <v>7</v>
      </c>
      <c r="K858" s="18" t="s">
        <v>969</v>
      </c>
      <c r="L858" s="16" t="s">
        <v>970</v>
      </c>
      <c r="M858" s="20">
        <f t="shared" si="66"/>
        <v>8667.0099999999966</v>
      </c>
      <c r="N858" s="20">
        <f t="shared" si="65"/>
        <v>8687.0099999999966</v>
      </c>
      <c r="O858" s="16">
        <f t="shared" si="67"/>
        <v>0</v>
      </c>
      <c r="P858" s="16">
        <f t="shared" si="68"/>
        <v>0</v>
      </c>
      <c r="Q858" s="16">
        <f t="shared" si="69"/>
        <v>0</v>
      </c>
    </row>
    <row r="859" spans="1:17" x14ac:dyDescent="0.25">
      <c r="A859" s="1" t="s">
        <v>971</v>
      </c>
      <c r="B859" s="2">
        <v>43059</v>
      </c>
      <c r="C859" s="20" t="s">
        <v>299</v>
      </c>
      <c r="D859" s="19"/>
      <c r="F859" s="3">
        <v>200</v>
      </c>
      <c r="G859" s="20" t="s">
        <v>299</v>
      </c>
      <c r="H859" s="18" t="s">
        <v>972</v>
      </c>
      <c r="I859" s="1" t="s">
        <v>973</v>
      </c>
      <c r="J859" s="1" t="s">
        <v>974</v>
      </c>
      <c r="K859" s="18"/>
      <c r="L859" s="16" t="s">
        <v>975</v>
      </c>
      <c r="M859" s="20">
        <f t="shared" si="66"/>
        <v>8687.0099999999966</v>
      </c>
      <c r="N859" s="20">
        <f t="shared" si="65"/>
        <v>8887.0099999999966</v>
      </c>
      <c r="O859" s="16">
        <f t="shared" si="67"/>
        <v>0</v>
      </c>
      <c r="P859" s="16">
        <f t="shared" si="68"/>
        <v>0</v>
      </c>
      <c r="Q859" s="16">
        <f t="shared" si="69"/>
        <v>0</v>
      </c>
    </row>
    <row r="860" spans="1:17" x14ac:dyDescent="0.25">
      <c r="A860" s="1" t="s">
        <v>976</v>
      </c>
      <c r="B860" s="2">
        <v>43059</v>
      </c>
      <c r="C860" s="19" t="s">
        <v>295</v>
      </c>
      <c r="D860" s="19" t="s">
        <v>300</v>
      </c>
      <c r="E860" s="3">
        <v>10.53</v>
      </c>
      <c r="H860" s="18" t="s">
        <v>367</v>
      </c>
      <c r="I860" s="1" t="s">
        <v>20</v>
      </c>
      <c r="J860" s="1" t="s">
        <v>21</v>
      </c>
      <c r="K860" s="1" t="s">
        <v>977</v>
      </c>
      <c r="L860" s="18" t="s">
        <v>977</v>
      </c>
      <c r="M860" s="20">
        <f t="shared" si="66"/>
        <v>8887.0099999999966</v>
      </c>
      <c r="N860" s="20">
        <f t="shared" si="65"/>
        <v>8876.4799999999959</v>
      </c>
      <c r="O860" s="16">
        <f t="shared" si="67"/>
        <v>0</v>
      </c>
      <c r="P860" s="16">
        <f t="shared" si="68"/>
        <v>0</v>
      </c>
      <c r="Q860" s="16">
        <f t="shared" si="69"/>
        <v>0</v>
      </c>
    </row>
    <row r="861" spans="1:17" x14ac:dyDescent="0.25">
      <c r="A861" s="1" t="s">
        <v>941</v>
      </c>
      <c r="B861" s="2">
        <v>43060</v>
      </c>
      <c r="C861" s="20" t="s">
        <v>299</v>
      </c>
      <c r="D861" s="19"/>
      <c r="F861" s="3">
        <v>27</v>
      </c>
      <c r="G861" s="20" t="s">
        <v>299</v>
      </c>
      <c r="H861" s="18" t="s">
        <v>645</v>
      </c>
      <c r="I861" s="1" t="s">
        <v>41</v>
      </c>
      <c r="J861" s="1" t="s">
        <v>7</v>
      </c>
      <c r="K861" s="18" t="s">
        <v>50</v>
      </c>
      <c r="L861" s="1" t="s">
        <v>942</v>
      </c>
      <c r="M861" s="20">
        <f t="shared" si="66"/>
        <v>8876.4799999999959</v>
      </c>
      <c r="N861" s="20">
        <f t="shared" si="65"/>
        <v>8903.4799999999959</v>
      </c>
      <c r="O861" s="16">
        <f t="shared" si="67"/>
        <v>0</v>
      </c>
      <c r="P861" s="16">
        <f t="shared" si="68"/>
        <v>0</v>
      </c>
      <c r="Q861" s="16">
        <f t="shared" si="69"/>
        <v>0</v>
      </c>
    </row>
    <row r="862" spans="1:17" x14ac:dyDescent="0.25">
      <c r="A862" s="1" t="s">
        <v>943</v>
      </c>
      <c r="B862" s="2">
        <v>43060</v>
      </c>
      <c r="C862" s="20" t="s">
        <v>299</v>
      </c>
      <c r="D862" s="19"/>
      <c r="F862" s="3">
        <v>340</v>
      </c>
      <c r="G862" s="20" t="s">
        <v>299</v>
      </c>
      <c r="H862" s="18" t="s">
        <v>594</v>
      </c>
      <c r="I862" s="1" t="s">
        <v>944</v>
      </c>
      <c r="J862" s="1" t="s">
        <v>7</v>
      </c>
      <c r="K862" s="18" t="s">
        <v>945</v>
      </c>
      <c r="L862" s="1" t="s">
        <v>946</v>
      </c>
      <c r="M862" s="20">
        <f t="shared" si="66"/>
        <v>8903.4799999999959</v>
      </c>
      <c r="N862" s="20">
        <f t="shared" si="65"/>
        <v>9243.4799999999959</v>
      </c>
      <c r="O862" s="16">
        <f t="shared" si="67"/>
        <v>0</v>
      </c>
      <c r="P862" s="16">
        <f t="shared" si="68"/>
        <v>0</v>
      </c>
      <c r="Q862" s="16">
        <f t="shared" si="69"/>
        <v>0</v>
      </c>
    </row>
    <row r="863" spans="1:17" x14ac:dyDescent="0.25">
      <c r="A863" s="1" t="s">
        <v>947</v>
      </c>
      <c r="B863" s="2">
        <v>43060</v>
      </c>
      <c r="C863" s="19" t="s">
        <v>295</v>
      </c>
      <c r="D863" s="19" t="s">
        <v>300</v>
      </c>
      <c r="E863" s="3">
        <v>0.24</v>
      </c>
      <c r="H863" s="18" t="s">
        <v>367</v>
      </c>
      <c r="I863" s="1" t="s">
        <v>20</v>
      </c>
      <c r="J863" s="1" t="s">
        <v>21</v>
      </c>
      <c r="K863" s="18" t="s">
        <v>948</v>
      </c>
      <c r="L863" s="1" t="s">
        <v>948</v>
      </c>
      <c r="M863" s="20">
        <f t="shared" si="66"/>
        <v>9243.4799999999959</v>
      </c>
      <c r="N863" s="20">
        <f t="shared" si="65"/>
        <v>9243.2399999999961</v>
      </c>
      <c r="O863" s="16">
        <f t="shared" si="67"/>
        <v>0</v>
      </c>
      <c r="P863" s="16">
        <f t="shared" si="68"/>
        <v>0</v>
      </c>
      <c r="Q863" s="16">
        <f t="shared" si="69"/>
        <v>0</v>
      </c>
    </row>
    <row r="864" spans="1:17" x14ac:dyDescent="0.25">
      <c r="A864" s="1" t="s">
        <v>925</v>
      </c>
      <c r="B864" s="2">
        <v>43061</v>
      </c>
      <c r="C864" s="20" t="s">
        <v>299</v>
      </c>
      <c r="D864" s="19"/>
      <c r="F864" s="3">
        <v>27</v>
      </c>
      <c r="G864" s="20" t="s">
        <v>299</v>
      </c>
      <c r="H864" s="18" t="s">
        <v>54</v>
      </c>
      <c r="I864" s="1" t="s">
        <v>55</v>
      </c>
      <c r="J864" s="1" t="s">
        <v>926</v>
      </c>
      <c r="K864" s="18"/>
      <c r="L864" s="1" t="s">
        <v>927</v>
      </c>
      <c r="M864" s="20">
        <f t="shared" si="66"/>
        <v>9243.2399999999961</v>
      </c>
      <c r="N864" s="20">
        <f t="shared" si="65"/>
        <v>9270.2399999999961</v>
      </c>
      <c r="O864" s="16">
        <f t="shared" si="67"/>
        <v>0</v>
      </c>
      <c r="P864" s="16">
        <f t="shared" si="68"/>
        <v>0</v>
      </c>
      <c r="Q864" s="16">
        <f t="shared" si="69"/>
        <v>0</v>
      </c>
    </row>
    <row r="865" spans="1:17" x14ac:dyDescent="0.25">
      <c r="A865" s="1" t="s">
        <v>928</v>
      </c>
      <c r="B865" s="2">
        <v>43061</v>
      </c>
      <c r="C865" s="20" t="s">
        <v>299</v>
      </c>
      <c r="D865" s="19"/>
      <c r="F865" s="3">
        <v>37</v>
      </c>
      <c r="G865" s="20" t="s">
        <v>299</v>
      </c>
      <c r="H865" s="18" t="s">
        <v>451</v>
      </c>
      <c r="I865" s="1" t="s">
        <v>452</v>
      </c>
      <c r="J865" s="1" t="s">
        <v>453</v>
      </c>
      <c r="K865" s="18"/>
      <c r="L865" s="1" t="s">
        <v>929</v>
      </c>
      <c r="M865" s="20">
        <f t="shared" si="66"/>
        <v>9270.2399999999961</v>
      </c>
      <c r="N865" s="20">
        <f t="shared" si="65"/>
        <v>9307.2399999999961</v>
      </c>
      <c r="O865" s="16">
        <f t="shared" si="67"/>
        <v>0</v>
      </c>
      <c r="P865" s="16">
        <f t="shared" si="68"/>
        <v>0</v>
      </c>
      <c r="Q865" s="16">
        <f t="shared" si="69"/>
        <v>0</v>
      </c>
    </row>
    <row r="866" spans="1:17" x14ac:dyDescent="0.25">
      <c r="A866" s="1" t="s">
        <v>930</v>
      </c>
      <c r="B866" s="2">
        <v>43061</v>
      </c>
      <c r="C866" s="20" t="s">
        <v>299</v>
      </c>
      <c r="D866" s="19"/>
      <c r="F866" s="3">
        <v>27</v>
      </c>
      <c r="G866" s="20" t="s">
        <v>299</v>
      </c>
      <c r="H866" s="18" t="s">
        <v>822</v>
      </c>
      <c r="I866" s="1" t="s">
        <v>823</v>
      </c>
      <c r="J866" s="1" t="s">
        <v>824</v>
      </c>
      <c r="K866" s="16"/>
      <c r="L866" s="1" t="s">
        <v>931</v>
      </c>
      <c r="M866" s="20">
        <f t="shared" si="66"/>
        <v>9307.2399999999961</v>
      </c>
      <c r="N866" s="20">
        <f t="shared" si="65"/>
        <v>9334.2399999999961</v>
      </c>
      <c r="O866" s="16">
        <f t="shared" si="67"/>
        <v>0</v>
      </c>
      <c r="P866" s="16">
        <f t="shared" si="68"/>
        <v>0</v>
      </c>
      <c r="Q866" s="16">
        <f t="shared" si="69"/>
        <v>0</v>
      </c>
    </row>
    <row r="867" spans="1:17" x14ac:dyDescent="0.25">
      <c r="A867" s="1" t="s">
        <v>932</v>
      </c>
      <c r="B867" s="2">
        <v>43061</v>
      </c>
      <c r="C867" s="20" t="s">
        <v>299</v>
      </c>
      <c r="D867" s="19"/>
      <c r="F867" s="3">
        <v>20</v>
      </c>
      <c r="G867" s="20" t="s">
        <v>299</v>
      </c>
      <c r="H867" s="18" t="s">
        <v>933</v>
      </c>
      <c r="I867" s="1" t="s">
        <v>934</v>
      </c>
      <c r="J867" s="1" t="s">
        <v>935</v>
      </c>
      <c r="K867" s="1"/>
      <c r="L867" s="1" t="s">
        <v>936</v>
      </c>
      <c r="M867" s="20">
        <f t="shared" si="66"/>
        <v>9334.2399999999961</v>
      </c>
      <c r="N867" s="20">
        <f t="shared" si="65"/>
        <v>9354.2399999999961</v>
      </c>
      <c r="O867" s="16">
        <f t="shared" si="67"/>
        <v>0</v>
      </c>
      <c r="P867" s="16">
        <f t="shared" si="68"/>
        <v>0</v>
      </c>
      <c r="Q867" s="16">
        <f t="shared" si="69"/>
        <v>0</v>
      </c>
    </row>
    <row r="868" spans="1:17" x14ac:dyDescent="0.25">
      <c r="A868" s="1" t="s">
        <v>937</v>
      </c>
      <c r="B868" s="2">
        <v>43061</v>
      </c>
      <c r="C868" s="20" t="s">
        <v>299</v>
      </c>
      <c r="D868" s="19"/>
      <c r="F868" s="3">
        <v>45</v>
      </c>
      <c r="G868" s="20" t="s">
        <v>299</v>
      </c>
      <c r="H868" s="18" t="s">
        <v>860</v>
      </c>
      <c r="I868" s="1" t="s">
        <v>938</v>
      </c>
      <c r="J868" s="1" t="s">
        <v>939</v>
      </c>
      <c r="K868" s="16"/>
      <c r="L868" s="1" t="s">
        <v>940</v>
      </c>
      <c r="M868" s="20">
        <f t="shared" si="66"/>
        <v>9354.2399999999961</v>
      </c>
      <c r="N868" s="20">
        <f t="shared" si="65"/>
        <v>9399.2399999999961</v>
      </c>
      <c r="O868" s="16">
        <f t="shared" si="67"/>
        <v>0</v>
      </c>
      <c r="P868" s="16">
        <f t="shared" si="68"/>
        <v>0</v>
      </c>
      <c r="Q868" s="16">
        <f t="shared" si="69"/>
        <v>0</v>
      </c>
    </row>
    <row r="869" spans="1:17" x14ac:dyDescent="0.25">
      <c r="A869" s="1" t="s">
        <v>893</v>
      </c>
      <c r="B869" s="2">
        <v>43062</v>
      </c>
      <c r="C869" s="19" t="s">
        <v>295</v>
      </c>
      <c r="D869" s="19" t="s">
        <v>334</v>
      </c>
      <c r="E869" s="3">
        <v>1799</v>
      </c>
      <c r="H869" s="18" t="s">
        <v>77</v>
      </c>
      <c r="I869" s="1" t="s">
        <v>894</v>
      </c>
      <c r="J869" s="1" t="s">
        <v>895</v>
      </c>
      <c r="K869" s="18"/>
      <c r="L869" s="1" t="s">
        <v>178</v>
      </c>
      <c r="M869" s="20">
        <f t="shared" si="66"/>
        <v>9399.2399999999961</v>
      </c>
      <c r="N869" s="20">
        <f t="shared" si="65"/>
        <v>7600.2399999999961</v>
      </c>
      <c r="O869" s="16">
        <f t="shared" si="67"/>
        <v>0</v>
      </c>
      <c r="P869" s="16">
        <f t="shared" si="68"/>
        <v>0</v>
      </c>
      <c r="Q869" s="16">
        <f t="shared" si="69"/>
        <v>0</v>
      </c>
    </row>
    <row r="870" spans="1:17" x14ac:dyDescent="0.25">
      <c r="A870" s="1" t="s">
        <v>896</v>
      </c>
      <c r="B870" s="2">
        <v>43062</v>
      </c>
      <c r="C870" s="20" t="s">
        <v>299</v>
      </c>
      <c r="D870" s="19"/>
      <c r="F870" s="3">
        <v>10</v>
      </c>
      <c r="G870" s="20" t="s">
        <v>299</v>
      </c>
      <c r="H870" s="18" t="s">
        <v>419</v>
      </c>
      <c r="I870" s="1" t="s">
        <v>420</v>
      </c>
      <c r="J870" s="1" t="s">
        <v>897</v>
      </c>
      <c r="K870" s="18"/>
      <c r="L870" s="1" t="s">
        <v>898</v>
      </c>
      <c r="M870" s="20">
        <f t="shared" si="66"/>
        <v>7600.2399999999961</v>
      </c>
      <c r="N870" s="20">
        <f t="shared" si="65"/>
        <v>7610.2399999999961</v>
      </c>
      <c r="O870" s="16">
        <f t="shared" si="67"/>
        <v>0</v>
      </c>
      <c r="P870" s="16">
        <f t="shared" si="68"/>
        <v>0</v>
      </c>
      <c r="Q870" s="16">
        <f t="shared" si="69"/>
        <v>0</v>
      </c>
    </row>
    <row r="871" spans="1:17" x14ac:dyDescent="0.25">
      <c r="A871" s="1" t="s">
        <v>899</v>
      </c>
      <c r="B871" s="2">
        <v>43062</v>
      </c>
      <c r="C871" s="19" t="s">
        <v>295</v>
      </c>
      <c r="D871" s="19" t="s">
        <v>300</v>
      </c>
      <c r="E871" s="3">
        <v>26.28</v>
      </c>
      <c r="H871" s="18" t="s">
        <v>26</v>
      </c>
      <c r="I871" s="1" t="s">
        <v>27</v>
      </c>
      <c r="J871" s="1" t="s">
        <v>900</v>
      </c>
      <c r="K871" s="18" t="s">
        <v>901</v>
      </c>
      <c r="L871" s="1" t="s">
        <v>902</v>
      </c>
      <c r="M871" s="20">
        <f t="shared" si="66"/>
        <v>7610.2399999999961</v>
      </c>
      <c r="N871" s="20">
        <f t="shared" si="65"/>
        <v>7583.9599999999964</v>
      </c>
      <c r="O871" s="16">
        <f t="shared" si="67"/>
        <v>0</v>
      </c>
      <c r="P871" s="16">
        <f t="shared" si="68"/>
        <v>0</v>
      </c>
      <c r="Q871" s="16">
        <f t="shared" si="69"/>
        <v>0</v>
      </c>
    </row>
    <row r="872" spans="1:17" x14ac:dyDescent="0.25">
      <c r="A872" s="1" t="s">
        <v>903</v>
      </c>
      <c r="B872" s="2">
        <v>43062</v>
      </c>
      <c r="C872" s="19" t="s">
        <v>299</v>
      </c>
      <c r="D872" s="19" t="s">
        <v>305</v>
      </c>
      <c r="E872" s="3">
        <v>645.96</v>
      </c>
      <c r="H872" s="18" t="s">
        <v>56</v>
      </c>
      <c r="I872" s="1" t="s">
        <v>57</v>
      </c>
      <c r="J872" s="1" t="s">
        <v>904</v>
      </c>
      <c r="K872" s="18" t="s">
        <v>905</v>
      </c>
      <c r="L872" s="1" t="s">
        <v>906</v>
      </c>
      <c r="M872" s="20">
        <f t="shared" si="66"/>
        <v>7583.9599999999964</v>
      </c>
      <c r="N872" s="20">
        <f t="shared" si="65"/>
        <v>6937.9999999999964</v>
      </c>
      <c r="O872" s="16">
        <f t="shared" si="67"/>
        <v>0</v>
      </c>
      <c r="P872" s="16">
        <f t="shared" si="68"/>
        <v>0</v>
      </c>
      <c r="Q872" s="16">
        <f t="shared" si="69"/>
        <v>0</v>
      </c>
    </row>
    <row r="873" spans="1:17" x14ac:dyDescent="0.25">
      <c r="A873" s="1" t="s">
        <v>907</v>
      </c>
      <c r="B873" s="2">
        <v>43062</v>
      </c>
      <c r="C873" s="19" t="s">
        <v>295</v>
      </c>
      <c r="D873" s="19" t="s">
        <v>301</v>
      </c>
      <c r="E873" s="3">
        <v>68.62</v>
      </c>
      <c r="H873" s="18" t="s">
        <v>24</v>
      </c>
      <c r="I873" s="1" t="s">
        <v>25</v>
      </c>
      <c r="J873" s="1" t="s">
        <v>908</v>
      </c>
      <c r="K873" s="18" t="s">
        <v>909</v>
      </c>
      <c r="L873" s="1" t="s">
        <v>910</v>
      </c>
      <c r="M873" s="20">
        <f t="shared" si="66"/>
        <v>6937.9999999999964</v>
      </c>
      <c r="N873" s="20">
        <f t="shared" si="65"/>
        <v>6869.3799999999965</v>
      </c>
      <c r="O873" s="16">
        <f t="shared" si="67"/>
        <v>0</v>
      </c>
      <c r="P873" s="16">
        <f t="shared" si="68"/>
        <v>0</v>
      </c>
      <c r="Q873" s="16">
        <f t="shared" si="69"/>
        <v>0</v>
      </c>
    </row>
    <row r="874" spans="1:17" x14ac:dyDescent="0.25">
      <c r="A874" s="1" t="s">
        <v>911</v>
      </c>
      <c r="B874" s="2">
        <v>43062</v>
      </c>
      <c r="C874" s="19" t="s">
        <v>289</v>
      </c>
      <c r="D874" s="19" t="s">
        <v>301</v>
      </c>
      <c r="E874" s="3">
        <v>11.3</v>
      </c>
      <c r="H874" s="18" t="s">
        <v>168</v>
      </c>
      <c r="I874" s="1" t="s">
        <v>169</v>
      </c>
      <c r="J874" s="1" t="s">
        <v>912</v>
      </c>
      <c r="K874" s="18" t="s">
        <v>913</v>
      </c>
      <c r="L874" s="1" t="s">
        <v>914</v>
      </c>
      <c r="M874" s="20">
        <f t="shared" si="66"/>
        <v>6869.3799999999965</v>
      </c>
      <c r="N874" s="20">
        <f t="shared" si="65"/>
        <v>6858.0799999999963</v>
      </c>
      <c r="O874" s="16">
        <f t="shared" si="67"/>
        <v>0</v>
      </c>
      <c r="P874" s="16">
        <f t="shared" si="68"/>
        <v>0</v>
      </c>
      <c r="Q874" s="16">
        <f t="shared" si="69"/>
        <v>0</v>
      </c>
    </row>
    <row r="875" spans="1:17" x14ac:dyDescent="0.25">
      <c r="A875" s="1" t="s">
        <v>915</v>
      </c>
      <c r="B875" s="2">
        <v>43062</v>
      </c>
      <c r="C875" s="19" t="s">
        <v>292</v>
      </c>
      <c r="D875" s="19" t="s">
        <v>301</v>
      </c>
      <c r="E875" s="3">
        <v>322.72000000000003</v>
      </c>
      <c r="H875" s="18" t="s">
        <v>28</v>
      </c>
      <c r="I875" s="1" t="s">
        <v>29</v>
      </c>
      <c r="J875" s="1" t="s">
        <v>916</v>
      </c>
      <c r="K875" s="18" t="s">
        <v>917</v>
      </c>
      <c r="L875" s="1" t="s">
        <v>918</v>
      </c>
      <c r="M875" s="20">
        <f t="shared" si="66"/>
        <v>6858.0799999999963</v>
      </c>
      <c r="N875" s="20">
        <f t="shared" si="65"/>
        <v>6535.359999999996</v>
      </c>
      <c r="O875" s="16">
        <f t="shared" si="67"/>
        <v>0</v>
      </c>
      <c r="P875" s="16">
        <f t="shared" si="68"/>
        <v>0</v>
      </c>
      <c r="Q875" s="16">
        <f t="shared" si="69"/>
        <v>0</v>
      </c>
    </row>
    <row r="876" spans="1:17" x14ac:dyDescent="0.25">
      <c r="A876" s="1" t="s">
        <v>919</v>
      </c>
      <c r="B876" s="2">
        <v>43062</v>
      </c>
      <c r="C876" s="19" t="s">
        <v>299</v>
      </c>
      <c r="D876" s="19" t="s">
        <v>301</v>
      </c>
      <c r="E876" s="3">
        <v>26</v>
      </c>
      <c r="H876" s="18" t="s">
        <v>138</v>
      </c>
      <c r="I876" s="1" t="s">
        <v>139</v>
      </c>
      <c r="J876" s="1" t="s">
        <v>920</v>
      </c>
      <c r="K876" s="16" t="s">
        <v>921</v>
      </c>
      <c r="L876" s="1" t="s">
        <v>922</v>
      </c>
      <c r="M876" s="20">
        <f t="shared" si="66"/>
        <v>6535.359999999996</v>
      </c>
      <c r="N876" s="20">
        <f t="shared" si="65"/>
        <v>6509.359999999996</v>
      </c>
      <c r="O876" s="16">
        <f t="shared" si="67"/>
        <v>0</v>
      </c>
      <c r="P876" s="16">
        <f t="shared" si="68"/>
        <v>0</v>
      </c>
      <c r="Q876" s="16">
        <f t="shared" si="69"/>
        <v>0</v>
      </c>
    </row>
    <row r="877" spans="1:17" x14ac:dyDescent="0.25">
      <c r="A877" s="1" t="s">
        <v>923</v>
      </c>
      <c r="B877" s="2">
        <v>43062</v>
      </c>
      <c r="C877" s="19" t="s">
        <v>295</v>
      </c>
      <c r="D877" s="19" t="s">
        <v>300</v>
      </c>
      <c r="E877" s="3">
        <v>5.82</v>
      </c>
      <c r="H877" s="18" t="s">
        <v>367</v>
      </c>
      <c r="I877" s="1" t="s">
        <v>20</v>
      </c>
      <c r="J877" s="1" t="s">
        <v>21</v>
      </c>
      <c r="K877" s="18" t="s">
        <v>924</v>
      </c>
      <c r="L877" s="1" t="s">
        <v>924</v>
      </c>
      <c r="M877" s="20">
        <f t="shared" si="66"/>
        <v>6509.359999999996</v>
      </c>
      <c r="N877" s="20">
        <f t="shared" si="65"/>
        <v>6503.5399999999963</v>
      </c>
      <c r="O877" s="16">
        <f t="shared" si="67"/>
        <v>0</v>
      </c>
      <c r="P877" s="16">
        <f t="shared" si="68"/>
        <v>0</v>
      </c>
      <c r="Q877" s="16">
        <f t="shared" si="69"/>
        <v>0</v>
      </c>
    </row>
    <row r="878" spans="1:17" x14ac:dyDescent="0.25">
      <c r="A878" s="1" t="s">
        <v>874</v>
      </c>
      <c r="B878" s="2">
        <v>43063</v>
      </c>
      <c r="C878" s="20" t="s">
        <v>299</v>
      </c>
      <c r="D878" s="19"/>
      <c r="F878" s="3">
        <v>20</v>
      </c>
      <c r="G878" s="20" t="s">
        <v>299</v>
      </c>
      <c r="H878" s="18" t="s">
        <v>104</v>
      </c>
      <c r="I878" s="1" t="s">
        <v>105</v>
      </c>
      <c r="J878" s="1" t="s">
        <v>875</v>
      </c>
      <c r="K878" s="18"/>
      <c r="L878" s="1" t="s">
        <v>876</v>
      </c>
      <c r="M878" s="20">
        <f t="shared" si="66"/>
        <v>6503.5399999999963</v>
      </c>
      <c r="N878" s="20">
        <f t="shared" si="65"/>
        <v>6523.5399999999963</v>
      </c>
      <c r="O878" s="16">
        <f t="shared" si="67"/>
        <v>0</v>
      </c>
      <c r="P878" s="16">
        <f t="shared" si="68"/>
        <v>0</v>
      </c>
      <c r="Q878" s="16">
        <f t="shared" si="69"/>
        <v>0</v>
      </c>
    </row>
    <row r="879" spans="1:17" x14ac:dyDescent="0.25">
      <c r="A879" s="1" t="s">
        <v>877</v>
      </c>
      <c r="B879" s="2">
        <v>43063</v>
      </c>
      <c r="C879" s="20" t="s">
        <v>299</v>
      </c>
      <c r="D879" s="19"/>
      <c r="F879" s="3">
        <v>200</v>
      </c>
      <c r="G879" s="20" t="s">
        <v>299</v>
      </c>
      <c r="H879" s="18" t="s">
        <v>163</v>
      </c>
      <c r="I879" s="1" t="s">
        <v>164</v>
      </c>
      <c r="J879" s="1" t="s">
        <v>165</v>
      </c>
      <c r="K879" s="18"/>
      <c r="L879" s="18" t="s">
        <v>878</v>
      </c>
      <c r="M879" s="20">
        <f t="shared" si="66"/>
        <v>6523.5399999999963</v>
      </c>
      <c r="N879" s="20">
        <f t="shared" si="65"/>
        <v>6723.5399999999963</v>
      </c>
      <c r="O879" s="16">
        <f t="shared" si="67"/>
        <v>0</v>
      </c>
      <c r="P879" s="16">
        <f t="shared" si="68"/>
        <v>0</v>
      </c>
      <c r="Q879" s="16">
        <f t="shared" si="69"/>
        <v>0</v>
      </c>
    </row>
    <row r="880" spans="1:17" x14ac:dyDescent="0.25">
      <c r="A880" s="1" t="s">
        <v>879</v>
      </c>
      <c r="B880" s="2">
        <v>43063</v>
      </c>
      <c r="C880" s="20" t="s">
        <v>299</v>
      </c>
      <c r="D880" s="19"/>
      <c r="F880" s="3">
        <v>40</v>
      </c>
      <c r="G880" s="20" t="s">
        <v>299</v>
      </c>
      <c r="H880" s="18" t="s">
        <v>34</v>
      </c>
      <c r="I880" s="1" t="s">
        <v>35</v>
      </c>
      <c r="J880" s="1" t="s">
        <v>880</v>
      </c>
      <c r="K880" s="18"/>
      <c r="L880" s="18" t="s">
        <v>881</v>
      </c>
      <c r="M880" s="20">
        <f t="shared" si="66"/>
        <v>6723.5399999999963</v>
      </c>
      <c r="N880" s="20">
        <f t="shared" si="65"/>
        <v>6763.5399999999963</v>
      </c>
      <c r="O880" s="16">
        <f t="shared" si="67"/>
        <v>0</v>
      </c>
      <c r="P880" s="16">
        <f t="shared" si="68"/>
        <v>0</v>
      </c>
      <c r="Q880" s="16">
        <f t="shared" si="69"/>
        <v>0</v>
      </c>
    </row>
    <row r="881" spans="1:17" x14ac:dyDescent="0.25">
      <c r="A881" s="1" t="s">
        <v>882</v>
      </c>
      <c r="B881" s="2">
        <v>43063</v>
      </c>
      <c r="C881" s="20" t="s">
        <v>299</v>
      </c>
      <c r="D881" s="19"/>
      <c r="F881" s="3">
        <v>20</v>
      </c>
      <c r="G881" s="20" t="s">
        <v>299</v>
      </c>
      <c r="H881" s="18" t="s">
        <v>446</v>
      </c>
      <c r="I881" s="1" t="s">
        <v>447</v>
      </c>
      <c r="J881" s="1" t="s">
        <v>883</v>
      </c>
      <c r="K881" s="18"/>
      <c r="L881" s="18" t="s">
        <v>884</v>
      </c>
      <c r="M881" s="20">
        <f t="shared" si="66"/>
        <v>6763.5399999999963</v>
      </c>
      <c r="N881" s="20">
        <f t="shared" si="65"/>
        <v>6783.5399999999963</v>
      </c>
      <c r="O881" s="16">
        <f t="shared" si="67"/>
        <v>0</v>
      </c>
      <c r="P881" s="16">
        <f t="shared" si="68"/>
        <v>0</v>
      </c>
      <c r="Q881" s="16">
        <f t="shared" si="69"/>
        <v>0</v>
      </c>
    </row>
    <row r="882" spans="1:17" x14ac:dyDescent="0.25">
      <c r="A882" s="1" t="s">
        <v>885</v>
      </c>
      <c r="B882" s="2">
        <v>43063</v>
      </c>
      <c r="C882" s="20" t="s">
        <v>299</v>
      </c>
      <c r="D882" s="19"/>
      <c r="F882" s="3">
        <v>27</v>
      </c>
      <c r="G882" s="20" t="s">
        <v>299</v>
      </c>
      <c r="H882" s="18" t="s">
        <v>231</v>
      </c>
      <c r="I882" s="1" t="s">
        <v>232</v>
      </c>
      <c r="J882" s="1" t="s">
        <v>7</v>
      </c>
      <c r="K882" s="18" t="s">
        <v>50</v>
      </c>
      <c r="L882" s="1" t="s">
        <v>886</v>
      </c>
      <c r="M882" s="20">
        <f t="shared" si="66"/>
        <v>6783.5399999999963</v>
      </c>
      <c r="N882" s="20">
        <f t="shared" si="65"/>
        <v>6810.5399999999963</v>
      </c>
      <c r="O882" s="16">
        <f t="shared" si="67"/>
        <v>0</v>
      </c>
      <c r="P882" s="16">
        <f t="shared" si="68"/>
        <v>0</v>
      </c>
      <c r="Q882" s="16">
        <f t="shared" si="69"/>
        <v>0</v>
      </c>
    </row>
    <row r="883" spans="1:17" x14ac:dyDescent="0.25">
      <c r="A883" s="1" t="s">
        <v>887</v>
      </c>
      <c r="B883" s="2">
        <v>43063</v>
      </c>
      <c r="C883" s="20" t="s">
        <v>299</v>
      </c>
      <c r="D883" s="19"/>
      <c r="F883" s="3">
        <v>10</v>
      </c>
      <c r="G883" s="20" t="s">
        <v>299</v>
      </c>
      <c r="H883" s="18" t="s">
        <v>466</v>
      </c>
      <c r="I883" s="1" t="s">
        <v>467</v>
      </c>
      <c r="J883" s="1" t="s">
        <v>7</v>
      </c>
      <c r="K883" s="18" t="s">
        <v>39</v>
      </c>
      <c r="L883" s="1" t="s">
        <v>888</v>
      </c>
      <c r="M883" s="20">
        <f t="shared" si="66"/>
        <v>6810.5399999999963</v>
      </c>
      <c r="N883" s="20">
        <f t="shared" si="65"/>
        <v>6820.5399999999963</v>
      </c>
      <c r="O883" s="16">
        <f t="shared" si="67"/>
        <v>0</v>
      </c>
      <c r="P883" s="16">
        <f t="shared" si="68"/>
        <v>0</v>
      </c>
      <c r="Q883" s="16">
        <f t="shared" si="69"/>
        <v>0</v>
      </c>
    </row>
    <row r="884" spans="1:17" x14ac:dyDescent="0.25">
      <c r="A884" s="1" t="s">
        <v>889</v>
      </c>
      <c r="B884" s="2">
        <v>43063</v>
      </c>
      <c r="C884" s="20" t="s">
        <v>299</v>
      </c>
      <c r="D884" s="19"/>
      <c r="F884" s="3">
        <v>50</v>
      </c>
      <c r="G884" s="20" t="s">
        <v>299</v>
      </c>
      <c r="H884" s="18" t="s">
        <v>470</v>
      </c>
      <c r="I884" s="1" t="s">
        <v>471</v>
      </c>
      <c r="J884" s="1" t="s">
        <v>7</v>
      </c>
      <c r="K884" s="18" t="s">
        <v>39</v>
      </c>
      <c r="L884" s="1" t="s">
        <v>890</v>
      </c>
      <c r="M884" s="20">
        <f t="shared" si="66"/>
        <v>6820.5399999999963</v>
      </c>
      <c r="N884" s="20">
        <f t="shared" si="65"/>
        <v>6870.5399999999963</v>
      </c>
      <c r="O884" s="16">
        <f t="shared" si="67"/>
        <v>0</v>
      </c>
      <c r="P884" s="16">
        <f t="shared" si="68"/>
        <v>0</v>
      </c>
      <c r="Q884" s="16">
        <f t="shared" si="69"/>
        <v>0</v>
      </c>
    </row>
    <row r="885" spans="1:17" x14ac:dyDescent="0.25">
      <c r="A885" s="1" t="s">
        <v>891</v>
      </c>
      <c r="B885" s="2">
        <v>43063</v>
      </c>
      <c r="C885" s="19" t="s">
        <v>295</v>
      </c>
      <c r="D885" s="19" t="s">
        <v>300</v>
      </c>
      <c r="E885" s="3">
        <v>0.36</v>
      </c>
      <c r="H885" s="18" t="s">
        <v>367</v>
      </c>
      <c r="I885" s="1" t="s">
        <v>20</v>
      </c>
      <c r="J885" s="1" t="s">
        <v>21</v>
      </c>
      <c r="K885" s="18" t="s">
        <v>892</v>
      </c>
      <c r="L885" s="1" t="s">
        <v>892</v>
      </c>
      <c r="M885" s="20">
        <f t="shared" si="66"/>
        <v>6870.5399999999963</v>
      </c>
      <c r="N885" s="20">
        <f t="shared" si="65"/>
        <v>6870.1799999999967</v>
      </c>
      <c r="O885" s="16">
        <f t="shared" si="67"/>
        <v>0</v>
      </c>
      <c r="P885" s="16">
        <f t="shared" si="68"/>
        <v>0</v>
      </c>
      <c r="Q885" s="16">
        <f t="shared" si="69"/>
        <v>0</v>
      </c>
    </row>
    <row r="886" spans="1:17" x14ac:dyDescent="0.25">
      <c r="A886" s="1" t="s">
        <v>854</v>
      </c>
      <c r="B886" s="2">
        <v>43066</v>
      </c>
      <c r="C886" s="20" t="s">
        <v>299</v>
      </c>
      <c r="D886" s="19"/>
      <c r="F886" s="3">
        <v>27</v>
      </c>
      <c r="G886" s="20" t="s">
        <v>299</v>
      </c>
      <c r="H886" s="18" t="s">
        <v>636</v>
      </c>
      <c r="I886" s="1" t="s">
        <v>637</v>
      </c>
      <c r="J886" s="1" t="s">
        <v>638</v>
      </c>
      <c r="K886" s="18"/>
      <c r="L886" s="1" t="s">
        <v>855</v>
      </c>
      <c r="M886" s="20">
        <f t="shared" si="66"/>
        <v>6870.1799999999967</v>
      </c>
      <c r="N886" s="20">
        <f t="shared" si="65"/>
        <v>6897.1799999999967</v>
      </c>
      <c r="O886" s="16">
        <f t="shared" si="67"/>
        <v>0</v>
      </c>
      <c r="P886" s="16">
        <f t="shared" si="68"/>
        <v>0</v>
      </c>
      <c r="Q886" s="16">
        <f t="shared" si="69"/>
        <v>0</v>
      </c>
    </row>
    <row r="887" spans="1:17" x14ac:dyDescent="0.25">
      <c r="A887" s="1" t="s">
        <v>856</v>
      </c>
      <c r="B887" s="2">
        <v>43066</v>
      </c>
      <c r="C887" s="20" t="s">
        <v>299</v>
      </c>
      <c r="D887" s="19"/>
      <c r="F887" s="3">
        <v>38.5</v>
      </c>
      <c r="G887" s="20" t="s">
        <v>299</v>
      </c>
      <c r="H887" s="18" t="s">
        <v>51</v>
      </c>
      <c r="I887" s="1" t="s">
        <v>52</v>
      </c>
      <c r="J887" s="1" t="s">
        <v>857</v>
      </c>
      <c r="K887" s="18"/>
      <c r="L887" s="1" t="s">
        <v>858</v>
      </c>
      <c r="M887" s="20">
        <f t="shared" si="66"/>
        <v>6897.1799999999967</v>
      </c>
      <c r="N887" s="20">
        <f t="shared" si="65"/>
        <v>6935.6799999999967</v>
      </c>
      <c r="O887" s="16">
        <f t="shared" si="67"/>
        <v>0</v>
      </c>
      <c r="P887" s="16">
        <f t="shared" si="68"/>
        <v>0</v>
      </c>
      <c r="Q887" s="16">
        <f t="shared" si="69"/>
        <v>0</v>
      </c>
    </row>
    <row r="888" spans="1:17" x14ac:dyDescent="0.25">
      <c r="A888" s="1" t="s">
        <v>859</v>
      </c>
      <c r="B888" s="2">
        <v>43066</v>
      </c>
      <c r="C888" s="20" t="s">
        <v>299</v>
      </c>
      <c r="D888" s="19"/>
      <c r="F888" s="3">
        <v>22.5</v>
      </c>
      <c r="G888" s="20" t="s">
        <v>299</v>
      </c>
      <c r="H888" s="18" t="s">
        <v>860</v>
      </c>
      <c r="I888" s="1" t="s">
        <v>861</v>
      </c>
      <c r="J888" s="1" t="s">
        <v>862</v>
      </c>
      <c r="K888" s="18"/>
      <c r="L888" s="1" t="s">
        <v>863</v>
      </c>
      <c r="M888" s="20">
        <f t="shared" si="66"/>
        <v>6935.6799999999967</v>
      </c>
      <c r="N888" s="20">
        <f t="shared" si="65"/>
        <v>6958.1799999999967</v>
      </c>
      <c r="O888" s="16">
        <f t="shared" si="67"/>
        <v>0</v>
      </c>
      <c r="P888" s="16">
        <f t="shared" si="68"/>
        <v>0</v>
      </c>
      <c r="Q888" s="16">
        <f t="shared" si="69"/>
        <v>0</v>
      </c>
    </row>
    <row r="889" spans="1:17" x14ac:dyDescent="0.25">
      <c r="A889" s="1" t="s">
        <v>864</v>
      </c>
      <c r="B889" s="2">
        <v>43066</v>
      </c>
      <c r="C889" s="20" t="s">
        <v>299</v>
      </c>
      <c r="D889" s="19"/>
      <c r="F889" s="3">
        <v>720</v>
      </c>
      <c r="G889" s="20" t="s">
        <v>299</v>
      </c>
      <c r="H889" s="18" t="s">
        <v>73</v>
      </c>
      <c r="I889" s="1" t="s">
        <v>865</v>
      </c>
      <c r="J889" s="1" t="s">
        <v>7</v>
      </c>
      <c r="K889" s="18" t="s">
        <v>50</v>
      </c>
      <c r="L889" s="1" t="s">
        <v>866</v>
      </c>
      <c r="M889" s="20">
        <f t="shared" si="66"/>
        <v>6958.1799999999967</v>
      </c>
      <c r="N889" s="20">
        <f t="shared" si="65"/>
        <v>7678.1799999999967</v>
      </c>
      <c r="O889" s="16">
        <f t="shared" si="67"/>
        <v>0</v>
      </c>
      <c r="P889" s="16">
        <f t="shared" si="68"/>
        <v>0</v>
      </c>
      <c r="Q889" s="16">
        <f t="shared" si="69"/>
        <v>0</v>
      </c>
    </row>
    <row r="890" spans="1:17" x14ac:dyDescent="0.25">
      <c r="A890" s="1" t="s">
        <v>867</v>
      </c>
      <c r="B890" s="2">
        <v>43066</v>
      </c>
      <c r="C890" s="20" t="s">
        <v>299</v>
      </c>
      <c r="D890" s="19"/>
      <c r="F890" s="3">
        <v>50</v>
      </c>
      <c r="G890" s="20" t="s">
        <v>299</v>
      </c>
      <c r="H890" s="18" t="s">
        <v>131</v>
      </c>
      <c r="I890" s="1" t="s">
        <v>132</v>
      </c>
      <c r="J890" s="1" t="s">
        <v>7</v>
      </c>
      <c r="K890" s="18" t="s">
        <v>50</v>
      </c>
      <c r="L890" s="18" t="s">
        <v>868</v>
      </c>
      <c r="M890" s="20">
        <f t="shared" si="66"/>
        <v>7678.1799999999967</v>
      </c>
      <c r="N890" s="20">
        <f t="shared" si="65"/>
        <v>7728.1799999999967</v>
      </c>
      <c r="O890" s="16">
        <f t="shared" si="67"/>
        <v>0</v>
      </c>
      <c r="P890" s="16">
        <f t="shared" si="68"/>
        <v>0</v>
      </c>
      <c r="Q890" s="16">
        <f t="shared" si="69"/>
        <v>0</v>
      </c>
    </row>
    <row r="891" spans="1:17" x14ac:dyDescent="0.25">
      <c r="A891" s="1" t="s">
        <v>869</v>
      </c>
      <c r="B891" s="2">
        <v>43066</v>
      </c>
      <c r="C891" s="20" t="s">
        <v>289</v>
      </c>
      <c r="D891" s="19"/>
      <c r="F891" s="3">
        <v>10000</v>
      </c>
      <c r="G891" s="20" t="s">
        <v>290</v>
      </c>
      <c r="H891" s="18" t="s">
        <v>112</v>
      </c>
      <c r="I891" s="18" t="s">
        <v>113</v>
      </c>
      <c r="J891" s="1" t="s">
        <v>7</v>
      </c>
      <c r="K891" s="18" t="s">
        <v>870</v>
      </c>
      <c r="L891" s="1" t="s">
        <v>871</v>
      </c>
      <c r="M891" s="20">
        <f t="shared" si="66"/>
        <v>7728.1799999999967</v>
      </c>
      <c r="N891" s="20">
        <f t="shared" si="65"/>
        <v>17728.179999999997</v>
      </c>
      <c r="O891" s="16">
        <f t="shared" si="67"/>
        <v>0</v>
      </c>
      <c r="P891" s="16">
        <f t="shared" si="68"/>
        <v>0</v>
      </c>
      <c r="Q891" s="16">
        <f t="shared" si="69"/>
        <v>0</v>
      </c>
    </row>
    <row r="892" spans="1:17" x14ac:dyDescent="0.25">
      <c r="A892" s="1" t="s">
        <v>872</v>
      </c>
      <c r="B892" s="2">
        <v>43066</v>
      </c>
      <c r="C892" s="19" t="s">
        <v>295</v>
      </c>
      <c r="D892" s="19" t="s">
        <v>300</v>
      </c>
      <c r="E892" s="3">
        <v>0.36</v>
      </c>
      <c r="H892" s="18" t="s">
        <v>367</v>
      </c>
      <c r="I892" s="1" t="s">
        <v>20</v>
      </c>
      <c r="J892" s="1" t="s">
        <v>21</v>
      </c>
      <c r="K892" s="18" t="s">
        <v>873</v>
      </c>
      <c r="L892" s="18" t="s">
        <v>873</v>
      </c>
      <c r="M892" s="20">
        <f t="shared" si="66"/>
        <v>17728.179999999997</v>
      </c>
      <c r="N892" s="20">
        <f t="shared" si="65"/>
        <v>17727.819999999996</v>
      </c>
      <c r="O892" s="16">
        <f t="shared" si="67"/>
        <v>0</v>
      </c>
      <c r="P892" s="16">
        <f t="shared" si="68"/>
        <v>0</v>
      </c>
      <c r="Q892" s="16">
        <f t="shared" si="69"/>
        <v>0</v>
      </c>
    </row>
    <row r="893" spans="1:17" x14ac:dyDescent="0.25">
      <c r="A893" s="1" t="s">
        <v>851</v>
      </c>
      <c r="B893" s="2">
        <v>43067</v>
      </c>
      <c r="C893" s="19" t="s">
        <v>295</v>
      </c>
      <c r="D893" s="19"/>
      <c r="F893" s="3">
        <v>157.6</v>
      </c>
      <c r="G893" s="20" t="s">
        <v>294</v>
      </c>
      <c r="H893" s="18" t="s">
        <v>363</v>
      </c>
      <c r="I893" s="16" t="s">
        <v>31</v>
      </c>
      <c r="J893" s="1" t="s">
        <v>7</v>
      </c>
      <c r="K893" s="18" t="s">
        <v>182</v>
      </c>
      <c r="L893" s="18" t="s">
        <v>365</v>
      </c>
      <c r="M893" s="20">
        <f t="shared" si="66"/>
        <v>17727.819999999996</v>
      </c>
      <c r="N893" s="20">
        <f t="shared" si="65"/>
        <v>17885.419999999995</v>
      </c>
      <c r="O893" s="16">
        <f t="shared" si="67"/>
        <v>0</v>
      </c>
      <c r="P893" s="16">
        <f t="shared" si="68"/>
        <v>0</v>
      </c>
      <c r="Q893" s="16">
        <f t="shared" si="69"/>
        <v>0</v>
      </c>
    </row>
    <row r="894" spans="1:17" x14ac:dyDescent="0.25">
      <c r="A894" s="1" t="s">
        <v>852</v>
      </c>
      <c r="B894" s="2">
        <v>43067</v>
      </c>
      <c r="C894" s="19" t="s">
        <v>295</v>
      </c>
      <c r="D894" s="19" t="s">
        <v>300</v>
      </c>
      <c r="E894" s="3">
        <v>0.12</v>
      </c>
      <c r="H894" s="18" t="s">
        <v>367</v>
      </c>
      <c r="I894" s="1" t="s">
        <v>20</v>
      </c>
      <c r="J894" s="1" t="s">
        <v>21</v>
      </c>
      <c r="K894" s="18" t="s">
        <v>853</v>
      </c>
      <c r="L894" s="18" t="s">
        <v>853</v>
      </c>
      <c r="M894" s="20">
        <f t="shared" si="66"/>
        <v>17885.419999999995</v>
      </c>
      <c r="N894" s="20">
        <f t="shared" si="65"/>
        <v>17885.299999999996</v>
      </c>
      <c r="O894" s="16">
        <f t="shared" si="67"/>
        <v>0</v>
      </c>
      <c r="P894" s="16">
        <f t="shared" si="68"/>
        <v>0</v>
      </c>
      <c r="Q894" s="16">
        <f t="shared" si="69"/>
        <v>0</v>
      </c>
    </row>
    <row r="895" spans="1:17" x14ac:dyDescent="0.25">
      <c r="A895" s="1" t="s">
        <v>844</v>
      </c>
      <c r="B895" s="2">
        <v>43068</v>
      </c>
      <c r="C895" s="19" t="s">
        <v>295</v>
      </c>
      <c r="D895" s="19"/>
      <c r="F895" s="3">
        <v>300</v>
      </c>
      <c r="G895" s="19" t="s">
        <v>293</v>
      </c>
      <c r="H895" s="18" t="s">
        <v>845</v>
      </c>
      <c r="I895" s="1" t="s">
        <v>846</v>
      </c>
      <c r="J895" s="1" t="s">
        <v>7</v>
      </c>
      <c r="K895" s="18" t="s">
        <v>847</v>
      </c>
      <c r="L895" s="18" t="s">
        <v>848</v>
      </c>
      <c r="M895" s="20">
        <f t="shared" si="66"/>
        <v>17885.299999999996</v>
      </c>
      <c r="N895" s="20">
        <f t="shared" si="65"/>
        <v>18185.299999999996</v>
      </c>
      <c r="O895" s="16">
        <f t="shared" si="67"/>
        <v>0</v>
      </c>
      <c r="P895" s="16">
        <f t="shared" si="68"/>
        <v>0</v>
      </c>
      <c r="Q895" s="16">
        <f t="shared" si="69"/>
        <v>0</v>
      </c>
    </row>
    <row r="896" spans="1:17" x14ac:dyDescent="0.25">
      <c r="A896" s="1" t="s">
        <v>849</v>
      </c>
      <c r="B896" s="2">
        <v>43068</v>
      </c>
      <c r="C896" s="19" t="s">
        <v>295</v>
      </c>
      <c r="D896" s="19" t="s">
        <v>300</v>
      </c>
      <c r="E896" s="3">
        <v>0.12</v>
      </c>
      <c r="H896" s="18" t="s">
        <v>367</v>
      </c>
      <c r="I896" s="1" t="s">
        <v>20</v>
      </c>
      <c r="J896" s="1" t="s">
        <v>21</v>
      </c>
      <c r="K896" s="18" t="s">
        <v>850</v>
      </c>
      <c r="L896" s="8" t="s">
        <v>850</v>
      </c>
      <c r="M896" s="20">
        <f t="shared" si="66"/>
        <v>18185.299999999996</v>
      </c>
      <c r="N896" s="20">
        <f t="shared" si="65"/>
        <v>18185.179999999997</v>
      </c>
      <c r="O896" s="16">
        <f t="shared" si="67"/>
        <v>0</v>
      </c>
      <c r="P896" s="16">
        <f t="shared" si="68"/>
        <v>0</v>
      </c>
      <c r="Q896" s="16">
        <f t="shared" si="69"/>
        <v>0</v>
      </c>
    </row>
    <row r="897" spans="1:17" x14ac:dyDescent="0.25">
      <c r="A897" s="1" t="s">
        <v>838</v>
      </c>
      <c r="B897" s="2">
        <v>43069</v>
      </c>
      <c r="C897" s="20" t="s">
        <v>299</v>
      </c>
      <c r="D897" s="19"/>
      <c r="F897" s="3">
        <v>27</v>
      </c>
      <c r="G897" s="20" t="s">
        <v>299</v>
      </c>
      <c r="H897" s="18" t="s">
        <v>84</v>
      </c>
      <c r="I897" s="1" t="s">
        <v>85</v>
      </c>
      <c r="J897" s="1" t="s">
        <v>839</v>
      </c>
      <c r="K897" s="18"/>
      <c r="L897" s="18" t="s">
        <v>840</v>
      </c>
      <c r="M897" s="20">
        <f t="shared" si="66"/>
        <v>18185.179999999997</v>
      </c>
      <c r="N897" s="20">
        <f t="shared" si="65"/>
        <v>18212.179999999997</v>
      </c>
      <c r="O897" s="16">
        <f t="shared" si="67"/>
        <v>0</v>
      </c>
      <c r="P897" s="16">
        <f t="shared" si="68"/>
        <v>0</v>
      </c>
      <c r="Q897" s="16">
        <f t="shared" si="69"/>
        <v>0</v>
      </c>
    </row>
    <row r="898" spans="1:17" x14ac:dyDescent="0.25">
      <c r="A898" s="1" t="s">
        <v>841</v>
      </c>
      <c r="B898" s="2">
        <v>43069</v>
      </c>
      <c r="C898" s="19" t="s">
        <v>295</v>
      </c>
      <c r="D898" s="19" t="s">
        <v>300</v>
      </c>
      <c r="E898" s="3">
        <v>5</v>
      </c>
      <c r="H898" s="18" t="s">
        <v>344</v>
      </c>
      <c r="I898" s="18" t="s">
        <v>15</v>
      </c>
      <c r="J898" s="1" t="s">
        <v>16</v>
      </c>
      <c r="K898" s="18" t="s">
        <v>17</v>
      </c>
      <c r="L898" s="1" t="s">
        <v>17</v>
      </c>
      <c r="M898" s="20">
        <f t="shared" si="66"/>
        <v>18212.179999999997</v>
      </c>
      <c r="N898" s="20">
        <f t="shared" ref="N898:N914" si="70">M898+F898-E898</f>
        <v>18207.179999999997</v>
      </c>
      <c r="O898" s="16">
        <f t="shared" si="67"/>
        <v>0</v>
      </c>
      <c r="P898" s="16">
        <f t="shared" si="68"/>
        <v>0</v>
      </c>
      <c r="Q898" s="16">
        <f t="shared" si="69"/>
        <v>0</v>
      </c>
    </row>
    <row r="899" spans="1:17" x14ac:dyDescent="0.25">
      <c r="A899" s="1" t="s">
        <v>842</v>
      </c>
      <c r="B899" s="2">
        <v>43069</v>
      </c>
      <c r="C899" s="19" t="s">
        <v>295</v>
      </c>
      <c r="D899" s="19" t="s">
        <v>300</v>
      </c>
      <c r="E899" s="3">
        <v>6.8</v>
      </c>
      <c r="H899" s="18" t="s">
        <v>344</v>
      </c>
      <c r="I899" s="18" t="s">
        <v>15</v>
      </c>
      <c r="J899" s="1" t="s">
        <v>18</v>
      </c>
      <c r="K899" s="18" t="s">
        <v>17</v>
      </c>
      <c r="L899" s="1" t="s">
        <v>17</v>
      </c>
      <c r="M899" s="20">
        <f t="shared" ref="M899:M962" si="71">N898</f>
        <v>18207.179999999997</v>
      </c>
      <c r="N899" s="20">
        <f t="shared" si="70"/>
        <v>18200.379999999997</v>
      </c>
      <c r="O899" s="16">
        <f t="shared" ref="O899:O962" si="72">IF(ISBLANK(C899),1,0)</f>
        <v>0</v>
      </c>
      <c r="P899" s="16">
        <f t="shared" ref="P899:P962" si="73">IF(OR(AND(NOT(ISBLANK(D899)),ISBLANK(E899)),AND(ISBLANK(D899),NOT(ISBLANK(E899)))),1,0)</f>
        <v>0</v>
      </c>
      <c r="Q899" s="16">
        <f t="shared" ref="Q899:Q962" si="74">IF(OR(AND(NOT(ISBLANK(G899)),ISBLANK(F899)),AND(ISBLANK(G899),NOT(ISBLANK(F899)))),1,0)</f>
        <v>0</v>
      </c>
    </row>
    <row r="900" spans="1:17" x14ac:dyDescent="0.25">
      <c r="A900" s="1" t="s">
        <v>843</v>
      </c>
      <c r="B900" s="2">
        <v>43070</v>
      </c>
      <c r="C900" s="19" t="s">
        <v>295</v>
      </c>
      <c r="D900" s="19"/>
      <c r="F900" s="3">
        <v>0.06</v>
      </c>
      <c r="G900" s="20" t="s">
        <v>300</v>
      </c>
      <c r="H900" s="18" t="s">
        <v>344</v>
      </c>
      <c r="I900" s="18" t="s">
        <v>15</v>
      </c>
      <c r="J900" s="1" t="s">
        <v>19</v>
      </c>
      <c r="K900" s="18" t="s">
        <v>17</v>
      </c>
      <c r="L900" s="1" t="s">
        <v>17</v>
      </c>
      <c r="M900" s="20">
        <f t="shared" si="71"/>
        <v>18200.379999999997</v>
      </c>
      <c r="N900" s="20">
        <f t="shared" si="70"/>
        <v>18200.439999999999</v>
      </c>
      <c r="O900" s="16">
        <f t="shared" si="72"/>
        <v>0</v>
      </c>
      <c r="P900" s="16">
        <f t="shared" si="73"/>
        <v>0</v>
      </c>
      <c r="Q900" s="16">
        <f t="shared" si="74"/>
        <v>0</v>
      </c>
    </row>
    <row r="901" spans="1:17" x14ac:dyDescent="0.25">
      <c r="A901" s="1" t="s">
        <v>828</v>
      </c>
      <c r="B901" s="2">
        <v>43070</v>
      </c>
      <c r="C901" s="19" t="s">
        <v>295</v>
      </c>
      <c r="D901" s="19" t="s">
        <v>301</v>
      </c>
      <c r="E901" s="3">
        <v>188.48</v>
      </c>
      <c r="H901" s="18" t="s">
        <v>120</v>
      </c>
      <c r="I901" s="18" t="s">
        <v>121</v>
      </c>
      <c r="J901" s="1" t="s">
        <v>829</v>
      </c>
      <c r="K901" s="18" t="s">
        <v>830</v>
      </c>
      <c r="L901" s="1" t="s">
        <v>831</v>
      </c>
      <c r="M901" s="20">
        <f t="shared" si="71"/>
        <v>18200.439999999999</v>
      </c>
      <c r="N901" s="20">
        <f t="shared" si="70"/>
        <v>18011.96</v>
      </c>
      <c r="O901" s="16">
        <f t="shared" si="72"/>
        <v>0</v>
      </c>
      <c r="P901" s="16">
        <f t="shared" si="73"/>
        <v>0</v>
      </c>
      <c r="Q901" s="16">
        <f t="shared" si="74"/>
        <v>0</v>
      </c>
    </row>
    <row r="902" spans="1:17" x14ac:dyDescent="0.25">
      <c r="A902" s="1" t="s">
        <v>832</v>
      </c>
      <c r="B902" s="2">
        <v>43070</v>
      </c>
      <c r="C902" s="19" t="s">
        <v>289</v>
      </c>
      <c r="D902" s="19" t="s">
        <v>306</v>
      </c>
      <c r="E902" s="3">
        <v>9768.77</v>
      </c>
      <c r="H902" s="18" t="s">
        <v>155</v>
      </c>
      <c r="I902" s="18" t="s">
        <v>156</v>
      </c>
      <c r="J902" s="1" t="s">
        <v>833</v>
      </c>
      <c r="K902" s="16" t="s">
        <v>834</v>
      </c>
      <c r="L902" s="1" t="s">
        <v>835</v>
      </c>
      <c r="M902" s="20">
        <f t="shared" si="71"/>
        <v>18011.96</v>
      </c>
      <c r="N902" s="20">
        <f t="shared" si="70"/>
        <v>8243.1899999999987</v>
      </c>
      <c r="O902" s="16">
        <f t="shared" si="72"/>
        <v>0</v>
      </c>
      <c r="P902" s="16">
        <f t="shared" si="73"/>
        <v>0</v>
      </c>
      <c r="Q902" s="16">
        <f t="shared" si="74"/>
        <v>0</v>
      </c>
    </row>
    <row r="903" spans="1:17" x14ac:dyDescent="0.25">
      <c r="A903" s="1" t="s">
        <v>836</v>
      </c>
      <c r="B903" s="2">
        <v>43070</v>
      </c>
      <c r="C903" s="19" t="s">
        <v>295</v>
      </c>
      <c r="D903" s="19" t="s">
        <v>300</v>
      </c>
      <c r="E903" s="3">
        <v>2</v>
      </c>
      <c r="H903" s="18" t="s">
        <v>367</v>
      </c>
      <c r="I903" s="18" t="s">
        <v>20</v>
      </c>
      <c r="J903" s="1" t="s">
        <v>21</v>
      </c>
      <c r="K903" s="18" t="s">
        <v>837</v>
      </c>
      <c r="L903" s="1" t="s">
        <v>837</v>
      </c>
      <c r="M903" s="20">
        <f t="shared" si="71"/>
        <v>8243.1899999999987</v>
      </c>
      <c r="N903" s="20">
        <f t="shared" si="70"/>
        <v>8241.1899999999987</v>
      </c>
      <c r="O903" s="16">
        <f t="shared" si="72"/>
        <v>0</v>
      </c>
      <c r="P903" s="16">
        <f t="shared" si="73"/>
        <v>0</v>
      </c>
      <c r="Q903" s="16">
        <f t="shared" si="74"/>
        <v>0</v>
      </c>
    </row>
    <row r="904" spans="1:17" x14ac:dyDescent="0.25">
      <c r="A904" s="1" t="s">
        <v>803</v>
      </c>
      <c r="B904" s="2">
        <v>43073</v>
      </c>
      <c r="C904" s="20" t="s">
        <v>299</v>
      </c>
      <c r="D904" s="19"/>
      <c r="F904" s="3">
        <v>27</v>
      </c>
      <c r="G904" s="20" t="s">
        <v>299</v>
      </c>
      <c r="H904" s="18" t="s">
        <v>804</v>
      </c>
      <c r="I904" s="18" t="s">
        <v>805</v>
      </c>
      <c r="J904" s="1" t="s">
        <v>806</v>
      </c>
      <c r="K904" s="18"/>
      <c r="L904" s="1" t="s">
        <v>807</v>
      </c>
      <c r="M904" s="20">
        <f t="shared" si="71"/>
        <v>8241.1899999999987</v>
      </c>
      <c r="N904" s="20">
        <f t="shared" si="70"/>
        <v>8268.1899999999987</v>
      </c>
      <c r="O904" s="16">
        <f t="shared" si="72"/>
        <v>0</v>
      </c>
      <c r="P904" s="16">
        <f t="shared" si="73"/>
        <v>0</v>
      </c>
      <c r="Q904" s="16">
        <f t="shared" si="74"/>
        <v>0</v>
      </c>
    </row>
    <row r="905" spans="1:17" x14ac:dyDescent="0.25">
      <c r="A905" s="1" t="s">
        <v>808</v>
      </c>
      <c r="B905" s="2">
        <v>43073</v>
      </c>
      <c r="C905" s="19" t="s">
        <v>295</v>
      </c>
      <c r="D905" s="19"/>
      <c r="F905" s="3">
        <v>4.9800000000000004</v>
      </c>
      <c r="G905" s="20" t="s">
        <v>296</v>
      </c>
      <c r="H905" s="18" t="s">
        <v>136</v>
      </c>
      <c r="I905" s="18" t="s">
        <v>137</v>
      </c>
      <c r="J905" s="1" t="s">
        <v>7</v>
      </c>
      <c r="K905" s="16" t="s">
        <v>809</v>
      </c>
      <c r="L905" s="1" t="s">
        <v>810</v>
      </c>
      <c r="M905" s="20">
        <f t="shared" si="71"/>
        <v>8268.1899999999987</v>
      </c>
      <c r="N905" s="20">
        <f t="shared" si="70"/>
        <v>8273.1699999999983</v>
      </c>
      <c r="O905" s="16">
        <f t="shared" si="72"/>
        <v>0</v>
      </c>
      <c r="P905" s="16">
        <f t="shared" si="73"/>
        <v>0</v>
      </c>
      <c r="Q905" s="16">
        <f t="shared" si="74"/>
        <v>0</v>
      </c>
    </row>
    <row r="906" spans="1:17" x14ac:dyDescent="0.25">
      <c r="A906" s="1" t="s">
        <v>811</v>
      </c>
      <c r="B906" s="2">
        <v>43073</v>
      </c>
      <c r="C906" s="20" t="s">
        <v>299</v>
      </c>
      <c r="D906" s="19"/>
      <c r="F906" s="3">
        <v>27</v>
      </c>
      <c r="G906" s="20" t="s">
        <v>299</v>
      </c>
      <c r="H906" s="18" t="s">
        <v>474</v>
      </c>
      <c r="I906" s="18" t="s">
        <v>475</v>
      </c>
      <c r="J906" s="1" t="s">
        <v>7</v>
      </c>
      <c r="K906" s="16" t="s">
        <v>50</v>
      </c>
      <c r="L906" s="18" t="s">
        <v>812</v>
      </c>
      <c r="M906" s="20">
        <f t="shared" si="71"/>
        <v>8273.1699999999983</v>
      </c>
      <c r="N906" s="20">
        <f t="shared" si="70"/>
        <v>8300.1699999999983</v>
      </c>
      <c r="O906" s="16">
        <f t="shared" si="72"/>
        <v>0</v>
      </c>
      <c r="P906" s="16">
        <f t="shared" si="73"/>
        <v>0</v>
      </c>
      <c r="Q906" s="16">
        <f t="shared" si="74"/>
        <v>0</v>
      </c>
    </row>
    <row r="907" spans="1:17" x14ac:dyDescent="0.25">
      <c r="A907" s="1" t="s">
        <v>813</v>
      </c>
      <c r="B907" s="2">
        <v>43073</v>
      </c>
      <c r="C907" s="20" t="s">
        <v>299</v>
      </c>
      <c r="D907" s="19"/>
      <c r="F907" s="3">
        <v>27</v>
      </c>
      <c r="G907" s="20" t="s">
        <v>299</v>
      </c>
      <c r="H907" s="18" t="s">
        <v>474</v>
      </c>
      <c r="I907" s="18" t="s">
        <v>475</v>
      </c>
      <c r="J907" s="1" t="s">
        <v>7</v>
      </c>
      <c r="K907" s="18" t="s">
        <v>50</v>
      </c>
      <c r="L907" s="18" t="s">
        <v>814</v>
      </c>
      <c r="M907" s="20">
        <f t="shared" si="71"/>
        <v>8300.1699999999983</v>
      </c>
      <c r="N907" s="20">
        <f t="shared" si="70"/>
        <v>8327.1699999999983</v>
      </c>
      <c r="O907" s="16">
        <f t="shared" si="72"/>
        <v>0</v>
      </c>
      <c r="P907" s="16">
        <f t="shared" si="73"/>
        <v>0</v>
      </c>
      <c r="Q907" s="16">
        <f t="shared" si="74"/>
        <v>0</v>
      </c>
    </row>
    <row r="908" spans="1:17" x14ac:dyDescent="0.25">
      <c r="A908" s="1" t="s">
        <v>815</v>
      </c>
      <c r="B908" s="2">
        <v>43073</v>
      </c>
      <c r="C908" s="20" t="s">
        <v>299</v>
      </c>
      <c r="D908" s="19"/>
      <c r="F908" s="3">
        <v>27</v>
      </c>
      <c r="G908" s="20" t="s">
        <v>299</v>
      </c>
      <c r="H908" s="18" t="s">
        <v>63</v>
      </c>
      <c r="I908" s="18" t="s">
        <v>610</v>
      </c>
      <c r="J908" s="1" t="s">
        <v>816</v>
      </c>
      <c r="K908" s="18"/>
      <c r="L908" s="18" t="s">
        <v>817</v>
      </c>
      <c r="M908" s="20">
        <f t="shared" si="71"/>
        <v>8327.1699999999983</v>
      </c>
      <c r="N908" s="20">
        <f t="shared" si="70"/>
        <v>8354.1699999999983</v>
      </c>
      <c r="O908" s="16">
        <f t="shared" si="72"/>
        <v>0</v>
      </c>
      <c r="P908" s="16">
        <f t="shared" si="73"/>
        <v>0</v>
      </c>
      <c r="Q908" s="16">
        <f t="shared" si="74"/>
        <v>0</v>
      </c>
    </row>
    <row r="909" spans="1:17" x14ac:dyDescent="0.25">
      <c r="A909" s="1" t="s">
        <v>818</v>
      </c>
      <c r="B909" s="2">
        <v>43073</v>
      </c>
      <c r="C909" s="20" t="s">
        <v>299</v>
      </c>
      <c r="D909" s="19"/>
      <c r="F909" s="3">
        <v>27</v>
      </c>
      <c r="G909" s="20" t="s">
        <v>299</v>
      </c>
      <c r="H909" s="18" t="s">
        <v>63</v>
      </c>
      <c r="I909" s="18" t="s">
        <v>610</v>
      </c>
      <c r="J909" s="1" t="s">
        <v>819</v>
      </c>
      <c r="K909" s="18"/>
      <c r="L909" s="18" t="s">
        <v>820</v>
      </c>
      <c r="M909" s="20">
        <f t="shared" si="71"/>
        <v>8354.1699999999983</v>
      </c>
      <c r="N909" s="20">
        <f t="shared" si="70"/>
        <v>8381.1699999999983</v>
      </c>
      <c r="O909" s="16">
        <f t="shared" si="72"/>
        <v>0</v>
      </c>
      <c r="P909" s="16">
        <f t="shared" si="73"/>
        <v>0</v>
      </c>
      <c r="Q909" s="16">
        <f t="shared" si="74"/>
        <v>0</v>
      </c>
    </row>
    <row r="910" spans="1:17" x14ac:dyDescent="0.25">
      <c r="A910" s="1" t="s">
        <v>821</v>
      </c>
      <c r="B910" s="2">
        <v>43073</v>
      </c>
      <c r="C910" s="20" t="s">
        <v>299</v>
      </c>
      <c r="D910" s="19"/>
      <c r="F910" s="3">
        <v>13.5</v>
      </c>
      <c r="G910" s="20" t="s">
        <v>299</v>
      </c>
      <c r="H910" s="18" t="s">
        <v>822</v>
      </c>
      <c r="I910" s="18" t="s">
        <v>823</v>
      </c>
      <c r="J910" s="1" t="s">
        <v>824</v>
      </c>
      <c r="K910" s="16"/>
      <c r="L910" s="1" t="s">
        <v>825</v>
      </c>
      <c r="M910" s="20">
        <f t="shared" si="71"/>
        <v>8381.1699999999983</v>
      </c>
      <c r="N910" s="20">
        <f t="shared" si="70"/>
        <v>8394.6699999999983</v>
      </c>
      <c r="O910" s="16">
        <f t="shared" si="72"/>
        <v>0</v>
      </c>
      <c r="P910" s="16">
        <f t="shared" si="73"/>
        <v>0</v>
      </c>
      <c r="Q910" s="16">
        <f t="shared" si="74"/>
        <v>0</v>
      </c>
    </row>
    <row r="911" spans="1:17" x14ac:dyDescent="0.25">
      <c r="A911" s="1" t="s">
        <v>826</v>
      </c>
      <c r="B911" s="2">
        <v>43073</v>
      </c>
      <c r="C911" s="19" t="s">
        <v>295</v>
      </c>
      <c r="D911" s="19" t="s">
        <v>300</v>
      </c>
      <c r="E911" s="3">
        <v>0.36</v>
      </c>
      <c r="H911" s="18" t="s">
        <v>367</v>
      </c>
      <c r="I911" s="18" t="s">
        <v>20</v>
      </c>
      <c r="J911" s="1" t="s">
        <v>21</v>
      </c>
      <c r="K911" s="18" t="s">
        <v>827</v>
      </c>
      <c r="L911" s="18" t="s">
        <v>827</v>
      </c>
      <c r="M911" s="20">
        <f t="shared" si="71"/>
        <v>8394.6699999999983</v>
      </c>
      <c r="N911" s="20">
        <f t="shared" si="70"/>
        <v>8394.3099999999977</v>
      </c>
      <c r="O911" s="16">
        <f t="shared" si="72"/>
        <v>0</v>
      </c>
      <c r="P911" s="16">
        <f t="shared" si="73"/>
        <v>0</v>
      </c>
      <c r="Q911" s="16">
        <f t="shared" si="74"/>
        <v>0</v>
      </c>
    </row>
    <row r="912" spans="1:17" x14ac:dyDescent="0.25">
      <c r="A912" s="1" t="s">
        <v>798</v>
      </c>
      <c r="B912" s="2">
        <v>43075</v>
      </c>
      <c r="C912" s="20" t="s">
        <v>299</v>
      </c>
      <c r="D912" s="19"/>
      <c r="F912" s="3">
        <v>300</v>
      </c>
      <c r="G912" s="20" t="s">
        <v>299</v>
      </c>
      <c r="H912" s="18" t="s">
        <v>799</v>
      </c>
      <c r="I912" s="16" t="s">
        <v>800</v>
      </c>
      <c r="J912" s="1" t="s">
        <v>801</v>
      </c>
      <c r="K912" s="18"/>
      <c r="L912" s="18" t="s">
        <v>802</v>
      </c>
      <c r="M912" s="20">
        <f t="shared" si="71"/>
        <v>8394.3099999999977</v>
      </c>
      <c r="N912" s="20">
        <f t="shared" si="70"/>
        <v>8694.3099999999977</v>
      </c>
      <c r="O912" s="16">
        <f t="shared" si="72"/>
        <v>0</v>
      </c>
      <c r="P912" s="16">
        <f t="shared" si="73"/>
        <v>0</v>
      </c>
      <c r="Q912" s="16">
        <f t="shared" si="74"/>
        <v>0</v>
      </c>
    </row>
    <row r="913" spans="1:17" x14ac:dyDescent="0.25">
      <c r="A913" s="1" t="s">
        <v>787</v>
      </c>
      <c r="B913" s="2">
        <v>43075</v>
      </c>
      <c r="C913" s="19" t="s">
        <v>295</v>
      </c>
      <c r="D913" s="19"/>
      <c r="F913" s="3">
        <v>70</v>
      </c>
      <c r="G913" s="19" t="s">
        <v>295</v>
      </c>
      <c r="H913" s="18" t="s">
        <v>788</v>
      </c>
      <c r="I913" s="18" t="s">
        <v>789</v>
      </c>
      <c r="J913" s="1" t="s">
        <v>790</v>
      </c>
      <c r="K913" s="16" t="s">
        <v>745</v>
      </c>
      <c r="L913" s="18" t="s">
        <v>791</v>
      </c>
      <c r="M913" s="20">
        <f t="shared" si="71"/>
        <v>8694.3099999999977</v>
      </c>
      <c r="N913" s="11">
        <f t="shared" si="70"/>
        <v>8764.3099999999977</v>
      </c>
      <c r="O913" s="16">
        <f t="shared" si="72"/>
        <v>0</v>
      </c>
      <c r="P913" s="16">
        <f t="shared" si="73"/>
        <v>0</v>
      </c>
      <c r="Q913" s="16">
        <f t="shared" si="74"/>
        <v>0</v>
      </c>
    </row>
    <row r="914" spans="1:17" x14ac:dyDescent="0.25">
      <c r="A914" s="1" t="s">
        <v>792</v>
      </c>
      <c r="B914" s="2">
        <v>43075</v>
      </c>
      <c r="C914" s="20" t="s">
        <v>299</v>
      </c>
      <c r="D914" s="19"/>
      <c r="F914" s="3">
        <v>30</v>
      </c>
      <c r="G914" s="20" t="s">
        <v>299</v>
      </c>
      <c r="H914" s="18" t="s">
        <v>594</v>
      </c>
      <c r="I914" s="18" t="s">
        <v>793</v>
      </c>
      <c r="J914" s="1" t="s">
        <v>7</v>
      </c>
      <c r="K914" s="16" t="s">
        <v>794</v>
      </c>
      <c r="L914" s="18" t="s">
        <v>795</v>
      </c>
      <c r="M914" s="20">
        <f t="shared" si="71"/>
        <v>8764.3099999999977</v>
      </c>
      <c r="N914" s="20">
        <f t="shared" si="70"/>
        <v>8794.3099999999977</v>
      </c>
      <c r="O914" s="16">
        <f t="shared" si="72"/>
        <v>0</v>
      </c>
      <c r="P914" s="16">
        <f t="shared" si="73"/>
        <v>0</v>
      </c>
      <c r="Q914" s="16">
        <f t="shared" si="74"/>
        <v>0</v>
      </c>
    </row>
    <row r="915" spans="1:17" x14ac:dyDescent="0.25">
      <c r="A915" s="1" t="s">
        <v>796</v>
      </c>
      <c r="B915" s="2">
        <v>43075</v>
      </c>
      <c r="C915" s="19" t="s">
        <v>295</v>
      </c>
      <c r="D915" s="19" t="s">
        <v>300</v>
      </c>
      <c r="E915" s="3">
        <v>0.12</v>
      </c>
      <c r="H915" s="18" t="s">
        <v>367</v>
      </c>
      <c r="I915" s="18" t="s">
        <v>20</v>
      </c>
      <c r="J915" s="1" t="s">
        <v>21</v>
      </c>
      <c r="K915" s="16" t="s">
        <v>797</v>
      </c>
      <c r="L915" s="1" t="s">
        <v>797</v>
      </c>
      <c r="M915" s="20">
        <f t="shared" si="71"/>
        <v>8794.3099999999977</v>
      </c>
      <c r="N915" s="20">
        <f t="shared" ref="N915:N978" si="75">M915+F915-E915</f>
        <v>8794.1899999999969</v>
      </c>
      <c r="O915" s="16">
        <f t="shared" si="72"/>
        <v>0</v>
      </c>
      <c r="P915" s="16">
        <f t="shared" si="73"/>
        <v>0</v>
      </c>
      <c r="Q915" s="16">
        <f t="shared" si="74"/>
        <v>0</v>
      </c>
    </row>
    <row r="916" spans="1:17" x14ac:dyDescent="0.25">
      <c r="A916" s="1" t="s">
        <v>769</v>
      </c>
      <c r="B916" s="2">
        <v>43076</v>
      </c>
      <c r="C916" s="19" t="s">
        <v>297</v>
      </c>
      <c r="D916" s="19" t="s">
        <v>303</v>
      </c>
      <c r="E916" s="3">
        <v>55.5</v>
      </c>
      <c r="H916" s="18" t="s">
        <v>168</v>
      </c>
      <c r="I916" s="8" t="s">
        <v>169</v>
      </c>
      <c r="J916" s="1" t="s">
        <v>770</v>
      </c>
      <c r="K916" s="16" t="s">
        <v>771</v>
      </c>
      <c r="L916" s="18" t="s">
        <v>772</v>
      </c>
      <c r="M916" s="20">
        <f t="shared" si="71"/>
        <v>8794.1899999999969</v>
      </c>
      <c r="N916" s="20">
        <f t="shared" si="75"/>
        <v>8738.6899999999969</v>
      </c>
      <c r="O916" s="16">
        <f t="shared" si="72"/>
        <v>0</v>
      </c>
      <c r="P916" s="16">
        <f t="shared" si="73"/>
        <v>0</v>
      </c>
      <c r="Q916" s="16">
        <f t="shared" si="74"/>
        <v>0</v>
      </c>
    </row>
    <row r="917" spans="1:17" x14ac:dyDescent="0.25">
      <c r="A917" s="18" t="s">
        <v>773</v>
      </c>
      <c r="B917" s="19">
        <v>43076</v>
      </c>
      <c r="C917" s="19" t="s">
        <v>289</v>
      </c>
      <c r="D917" s="19" t="s">
        <v>303</v>
      </c>
      <c r="E917" s="3">
        <v>282.68</v>
      </c>
      <c r="H917" s="18" t="s">
        <v>168</v>
      </c>
      <c r="I917" s="18" t="s">
        <v>169</v>
      </c>
      <c r="J917" s="18" t="s">
        <v>774</v>
      </c>
      <c r="K917" s="18" t="s">
        <v>775</v>
      </c>
      <c r="L917" s="18" t="s">
        <v>772</v>
      </c>
      <c r="M917" s="20">
        <f t="shared" si="71"/>
        <v>8738.6899999999969</v>
      </c>
      <c r="N917" s="20">
        <f t="shared" si="75"/>
        <v>8456.0099999999966</v>
      </c>
      <c r="O917" s="16">
        <f t="shared" si="72"/>
        <v>0</v>
      </c>
      <c r="P917" s="16">
        <f t="shared" si="73"/>
        <v>0</v>
      </c>
      <c r="Q917" s="16">
        <f t="shared" si="74"/>
        <v>0</v>
      </c>
    </row>
    <row r="918" spans="1:17" x14ac:dyDescent="0.25">
      <c r="A918" s="18" t="s">
        <v>776</v>
      </c>
      <c r="B918" s="19">
        <v>43076</v>
      </c>
      <c r="C918" s="19" t="s">
        <v>299</v>
      </c>
      <c r="D918" s="19" t="s">
        <v>301</v>
      </c>
      <c r="E918" s="3">
        <v>314.01</v>
      </c>
      <c r="H918" s="18" t="s">
        <v>32</v>
      </c>
      <c r="I918" s="18" t="s">
        <v>33</v>
      </c>
      <c r="J918" s="18" t="s">
        <v>777</v>
      </c>
      <c r="K918" s="16" t="s">
        <v>778</v>
      </c>
      <c r="L918" s="18" t="s">
        <v>772</v>
      </c>
      <c r="M918" s="20">
        <f t="shared" si="71"/>
        <v>8456.0099999999966</v>
      </c>
      <c r="N918" s="20">
        <f t="shared" si="75"/>
        <v>8141.9999999999964</v>
      </c>
      <c r="O918" s="16">
        <f t="shared" si="72"/>
        <v>0</v>
      </c>
      <c r="P918" s="16">
        <f t="shared" si="73"/>
        <v>0</v>
      </c>
      <c r="Q918" s="16">
        <f t="shared" si="74"/>
        <v>0</v>
      </c>
    </row>
    <row r="919" spans="1:17" x14ac:dyDescent="0.25">
      <c r="A919" s="18" t="s">
        <v>779</v>
      </c>
      <c r="B919" s="19">
        <v>43076</v>
      </c>
      <c r="C919" s="19" t="s">
        <v>299</v>
      </c>
      <c r="D919" s="19" t="s">
        <v>301</v>
      </c>
      <c r="E919" s="3">
        <v>130.9</v>
      </c>
      <c r="H919" s="18" t="s">
        <v>359</v>
      </c>
      <c r="I919" s="18" t="s">
        <v>360</v>
      </c>
      <c r="J919" s="18" t="s">
        <v>777</v>
      </c>
      <c r="K919" s="16" t="s">
        <v>780</v>
      </c>
      <c r="L919" s="18" t="s">
        <v>772</v>
      </c>
      <c r="M919" s="20">
        <f t="shared" si="71"/>
        <v>8141.9999999999964</v>
      </c>
      <c r="N919" s="20">
        <f t="shared" si="75"/>
        <v>8011.0999999999967</v>
      </c>
      <c r="O919" s="16">
        <f t="shared" si="72"/>
        <v>0</v>
      </c>
      <c r="P919" s="16">
        <f t="shared" si="73"/>
        <v>0</v>
      </c>
      <c r="Q919" s="16">
        <f t="shared" si="74"/>
        <v>0</v>
      </c>
    </row>
    <row r="920" spans="1:17" x14ac:dyDescent="0.25">
      <c r="A920" s="18" t="s">
        <v>781</v>
      </c>
      <c r="B920" s="19">
        <v>43076</v>
      </c>
      <c r="C920" s="19" t="s">
        <v>295</v>
      </c>
      <c r="D920" s="19" t="s">
        <v>334</v>
      </c>
      <c r="E920" s="3">
        <v>10.77</v>
      </c>
      <c r="H920" s="18" t="s">
        <v>77</v>
      </c>
      <c r="I920" s="18" t="s">
        <v>78</v>
      </c>
      <c r="J920" s="18" t="s">
        <v>782</v>
      </c>
      <c r="K920" s="18" t="s">
        <v>783</v>
      </c>
      <c r="L920" s="18" t="s">
        <v>784</v>
      </c>
      <c r="M920" s="20">
        <f t="shared" si="71"/>
        <v>8011.0999999999967</v>
      </c>
      <c r="N920" s="20">
        <f t="shared" si="75"/>
        <v>8000.3299999999963</v>
      </c>
      <c r="O920" s="16">
        <f t="shared" si="72"/>
        <v>0</v>
      </c>
      <c r="P920" s="16">
        <f t="shared" si="73"/>
        <v>0</v>
      </c>
      <c r="Q920" s="16">
        <f t="shared" si="74"/>
        <v>0</v>
      </c>
    </row>
    <row r="921" spans="1:17" x14ac:dyDescent="0.25">
      <c r="A921" s="18" t="s">
        <v>785</v>
      </c>
      <c r="B921" s="19">
        <v>43076</v>
      </c>
      <c r="C921" s="19" t="s">
        <v>295</v>
      </c>
      <c r="D921" s="19" t="s">
        <v>300</v>
      </c>
      <c r="E921" s="3">
        <v>3.23</v>
      </c>
      <c r="H921" s="18" t="s">
        <v>367</v>
      </c>
      <c r="I921" s="18" t="s">
        <v>20</v>
      </c>
      <c r="J921" s="18" t="s">
        <v>21</v>
      </c>
      <c r="K921" s="18" t="s">
        <v>786</v>
      </c>
      <c r="L921" s="18" t="s">
        <v>786</v>
      </c>
      <c r="M921" s="20">
        <f t="shared" si="71"/>
        <v>8000.3299999999963</v>
      </c>
      <c r="N921" s="20">
        <f t="shared" si="75"/>
        <v>7997.0999999999967</v>
      </c>
      <c r="O921" s="16">
        <f t="shared" si="72"/>
        <v>0</v>
      </c>
      <c r="P921" s="16">
        <f t="shared" si="73"/>
        <v>0</v>
      </c>
      <c r="Q921" s="16">
        <f t="shared" si="74"/>
        <v>0</v>
      </c>
    </row>
    <row r="922" spans="1:17" x14ac:dyDescent="0.25">
      <c r="A922" s="18" t="s">
        <v>758</v>
      </c>
      <c r="B922" s="19">
        <v>43077</v>
      </c>
      <c r="C922" s="19" t="s">
        <v>295</v>
      </c>
      <c r="D922" s="19" t="s">
        <v>334</v>
      </c>
      <c r="E922" s="3">
        <v>54.44</v>
      </c>
      <c r="H922" s="18" t="s">
        <v>77</v>
      </c>
      <c r="I922" s="18" t="s">
        <v>78</v>
      </c>
      <c r="J922" s="18" t="s">
        <v>739</v>
      </c>
      <c r="K922" s="18" t="s">
        <v>740</v>
      </c>
      <c r="L922" s="18" t="s">
        <v>79</v>
      </c>
      <c r="M922" s="20">
        <f t="shared" si="71"/>
        <v>7997.0999999999967</v>
      </c>
      <c r="N922" s="20">
        <f t="shared" si="75"/>
        <v>7942.6599999999971</v>
      </c>
      <c r="O922" s="16">
        <f t="shared" si="72"/>
        <v>0</v>
      </c>
      <c r="P922" s="16">
        <f t="shared" si="73"/>
        <v>0</v>
      </c>
      <c r="Q922" s="16">
        <f t="shared" si="74"/>
        <v>0</v>
      </c>
    </row>
    <row r="923" spans="1:17" x14ac:dyDescent="0.25">
      <c r="A923" s="18" t="s">
        <v>759</v>
      </c>
      <c r="B923" s="19">
        <v>43077</v>
      </c>
      <c r="C923" s="20" t="s">
        <v>299</v>
      </c>
      <c r="D923" s="19"/>
      <c r="F923" s="3">
        <v>20</v>
      </c>
      <c r="G923" s="20" t="s">
        <v>299</v>
      </c>
      <c r="H923" s="18" t="s">
        <v>760</v>
      </c>
      <c r="I923" s="18" t="s">
        <v>761</v>
      </c>
      <c r="J923" s="18" t="s">
        <v>762</v>
      </c>
      <c r="K923" s="18"/>
      <c r="L923" s="18" t="s">
        <v>763</v>
      </c>
      <c r="M923" s="20">
        <f t="shared" si="71"/>
        <v>7942.6599999999971</v>
      </c>
      <c r="N923" s="20">
        <f t="shared" si="75"/>
        <v>7962.6599999999971</v>
      </c>
      <c r="O923" s="16">
        <f t="shared" si="72"/>
        <v>0</v>
      </c>
      <c r="P923" s="16">
        <f t="shared" si="73"/>
        <v>0</v>
      </c>
      <c r="Q923" s="16">
        <f t="shared" si="74"/>
        <v>0</v>
      </c>
    </row>
    <row r="924" spans="1:17" x14ac:dyDescent="0.25">
      <c r="A924" s="18" t="s">
        <v>764</v>
      </c>
      <c r="B924" s="19">
        <v>43077</v>
      </c>
      <c r="C924" s="20" t="s">
        <v>291</v>
      </c>
      <c r="D924" s="19"/>
      <c r="F924" s="3">
        <v>548.21</v>
      </c>
      <c r="G924" s="20" t="s">
        <v>291</v>
      </c>
      <c r="H924" s="18" t="s">
        <v>112</v>
      </c>
      <c r="I924" s="18" t="s">
        <v>113</v>
      </c>
      <c r="J924" s="18" t="s">
        <v>7</v>
      </c>
      <c r="K924" s="18" t="s">
        <v>765</v>
      </c>
      <c r="L924" s="18" t="s">
        <v>766</v>
      </c>
      <c r="M924" s="20">
        <f t="shared" si="71"/>
        <v>7962.6599999999971</v>
      </c>
      <c r="N924" s="20">
        <f t="shared" si="75"/>
        <v>8510.8699999999972</v>
      </c>
      <c r="O924" s="16">
        <f t="shared" si="72"/>
        <v>0</v>
      </c>
      <c r="P924" s="16">
        <f t="shared" si="73"/>
        <v>0</v>
      </c>
      <c r="Q924" s="16">
        <f t="shared" si="74"/>
        <v>0</v>
      </c>
    </row>
    <row r="925" spans="1:17" x14ac:dyDescent="0.25">
      <c r="A925" s="18" t="s">
        <v>767</v>
      </c>
      <c r="B925" s="19">
        <v>43077</v>
      </c>
      <c r="C925" s="19" t="s">
        <v>295</v>
      </c>
      <c r="D925" s="19" t="s">
        <v>300</v>
      </c>
      <c r="E925" s="3">
        <v>1.1200000000000001</v>
      </c>
      <c r="H925" s="18" t="s">
        <v>367</v>
      </c>
      <c r="I925" s="18" t="s">
        <v>20</v>
      </c>
      <c r="J925" s="18" t="s">
        <v>21</v>
      </c>
      <c r="K925" s="18" t="s">
        <v>768</v>
      </c>
      <c r="L925" s="18" t="s">
        <v>768</v>
      </c>
      <c r="M925" s="20">
        <f t="shared" si="71"/>
        <v>8510.8699999999972</v>
      </c>
      <c r="N925" s="20">
        <f t="shared" si="75"/>
        <v>8509.7499999999964</v>
      </c>
      <c r="O925" s="16">
        <f t="shared" si="72"/>
        <v>0</v>
      </c>
      <c r="P925" s="16">
        <f t="shared" si="73"/>
        <v>0</v>
      </c>
      <c r="Q925" s="16">
        <f t="shared" si="74"/>
        <v>0</v>
      </c>
    </row>
    <row r="926" spans="1:17" x14ac:dyDescent="0.25">
      <c r="A926" s="18" t="s">
        <v>738</v>
      </c>
      <c r="B926" s="19">
        <v>43080</v>
      </c>
      <c r="C926" s="19" t="s">
        <v>295</v>
      </c>
      <c r="D926" s="19" t="s">
        <v>334</v>
      </c>
      <c r="E926" s="3">
        <v>54.44</v>
      </c>
      <c r="H926" s="18" t="s">
        <v>77</v>
      </c>
      <c r="I926" s="18" t="s">
        <v>78</v>
      </c>
      <c r="J926" s="18" t="s">
        <v>739</v>
      </c>
      <c r="K926" s="16" t="s">
        <v>740</v>
      </c>
      <c r="L926" s="18" t="s">
        <v>79</v>
      </c>
      <c r="M926" s="20">
        <f t="shared" si="71"/>
        <v>8509.7499999999964</v>
      </c>
      <c r="N926" s="20">
        <f t="shared" si="75"/>
        <v>8455.3099999999959</v>
      </c>
      <c r="O926" s="16">
        <f t="shared" si="72"/>
        <v>0</v>
      </c>
      <c r="P926" s="16">
        <f t="shared" si="73"/>
        <v>0</v>
      </c>
      <c r="Q926" s="16">
        <f t="shared" si="74"/>
        <v>0</v>
      </c>
    </row>
    <row r="927" spans="1:17" x14ac:dyDescent="0.25">
      <c r="A927" s="18" t="s">
        <v>741</v>
      </c>
      <c r="B927" s="19">
        <v>43080</v>
      </c>
      <c r="C927" s="19" t="s">
        <v>295</v>
      </c>
      <c r="D927" s="19" t="s">
        <v>300</v>
      </c>
      <c r="E927" s="3">
        <v>0.12</v>
      </c>
      <c r="H927" s="18" t="s">
        <v>367</v>
      </c>
      <c r="I927" s="18" t="s">
        <v>742</v>
      </c>
      <c r="J927" s="18" t="s">
        <v>743</v>
      </c>
      <c r="K927" s="18" t="s">
        <v>744</v>
      </c>
      <c r="L927" s="18" t="s">
        <v>745</v>
      </c>
      <c r="M927" s="20">
        <f t="shared" si="71"/>
        <v>8455.3099999999959</v>
      </c>
      <c r="N927" s="20">
        <f t="shared" si="75"/>
        <v>8455.1899999999951</v>
      </c>
      <c r="O927" s="16">
        <f t="shared" si="72"/>
        <v>0</v>
      </c>
      <c r="P927" s="16">
        <f t="shared" si="73"/>
        <v>0</v>
      </c>
      <c r="Q927" s="16">
        <f t="shared" si="74"/>
        <v>0</v>
      </c>
    </row>
    <row r="928" spans="1:17" x14ac:dyDescent="0.25">
      <c r="A928" s="18" t="s">
        <v>746</v>
      </c>
      <c r="B928" s="19">
        <v>43080</v>
      </c>
      <c r="C928" s="19" t="s">
        <v>295</v>
      </c>
      <c r="D928" s="19"/>
      <c r="F928" s="3">
        <v>20</v>
      </c>
      <c r="G928" s="19" t="s">
        <v>295</v>
      </c>
      <c r="H928" s="18" t="s">
        <v>747</v>
      </c>
      <c r="I928" s="18" t="s">
        <v>748</v>
      </c>
      <c r="J928" s="18" t="s">
        <v>749</v>
      </c>
      <c r="K928" s="18" t="s">
        <v>745</v>
      </c>
      <c r="L928" s="18" t="s">
        <v>744</v>
      </c>
      <c r="M928" s="20">
        <f t="shared" si="71"/>
        <v>8455.1899999999951</v>
      </c>
      <c r="N928" s="20">
        <f t="shared" si="75"/>
        <v>8475.1899999999951</v>
      </c>
      <c r="O928" s="16">
        <f t="shared" si="72"/>
        <v>0</v>
      </c>
      <c r="P928" s="16">
        <f t="shared" si="73"/>
        <v>0</v>
      </c>
      <c r="Q928" s="16">
        <f t="shared" si="74"/>
        <v>0</v>
      </c>
    </row>
    <row r="929" spans="1:17" x14ac:dyDescent="0.25">
      <c r="A929" s="18" t="s">
        <v>750</v>
      </c>
      <c r="B929" s="19">
        <v>43080</v>
      </c>
      <c r="C929" s="19" t="s">
        <v>292</v>
      </c>
      <c r="D929" s="19"/>
      <c r="F929" s="3">
        <v>355.77</v>
      </c>
      <c r="G929" s="20" t="s">
        <v>293</v>
      </c>
      <c r="H929" s="18" t="s">
        <v>363</v>
      </c>
      <c r="I929" s="18" t="s">
        <v>31</v>
      </c>
      <c r="J929" s="18" t="s">
        <v>7</v>
      </c>
      <c r="K929" s="16" t="s">
        <v>751</v>
      </c>
      <c r="L929" s="18" t="s">
        <v>365</v>
      </c>
      <c r="M929" s="20">
        <f t="shared" si="71"/>
        <v>8475.1899999999951</v>
      </c>
      <c r="N929" s="20">
        <f t="shared" si="75"/>
        <v>8830.9599999999955</v>
      </c>
      <c r="O929" s="16">
        <f t="shared" si="72"/>
        <v>0</v>
      </c>
      <c r="P929" s="16">
        <f t="shared" si="73"/>
        <v>0</v>
      </c>
      <c r="Q929" s="16">
        <f t="shared" si="74"/>
        <v>0</v>
      </c>
    </row>
    <row r="930" spans="1:17" x14ac:dyDescent="0.25">
      <c r="A930" s="18" t="s">
        <v>752</v>
      </c>
      <c r="B930" s="19">
        <v>43080</v>
      </c>
      <c r="C930" s="20" t="s">
        <v>299</v>
      </c>
      <c r="D930" s="19"/>
      <c r="F930" s="3">
        <v>150</v>
      </c>
      <c r="G930" s="20" t="s">
        <v>299</v>
      </c>
      <c r="H930" s="18" t="s">
        <v>753</v>
      </c>
      <c r="I930" s="18" t="s">
        <v>754</v>
      </c>
      <c r="J930" s="18" t="s">
        <v>7</v>
      </c>
      <c r="K930" s="18" t="s">
        <v>39</v>
      </c>
      <c r="L930" s="18" t="s">
        <v>755</v>
      </c>
      <c r="M930" s="20">
        <f t="shared" si="71"/>
        <v>8830.9599999999955</v>
      </c>
      <c r="N930" s="20">
        <f t="shared" si="75"/>
        <v>8980.9599999999955</v>
      </c>
      <c r="O930" s="16">
        <f t="shared" si="72"/>
        <v>0</v>
      </c>
      <c r="P930" s="16">
        <f t="shared" si="73"/>
        <v>0</v>
      </c>
      <c r="Q930" s="16">
        <f t="shared" si="74"/>
        <v>0</v>
      </c>
    </row>
    <row r="931" spans="1:17" x14ac:dyDescent="0.25">
      <c r="A931" s="18" t="s">
        <v>756</v>
      </c>
      <c r="B931" s="19">
        <v>43080</v>
      </c>
      <c r="C931" s="19" t="s">
        <v>295</v>
      </c>
      <c r="D931" s="19" t="s">
        <v>300</v>
      </c>
      <c r="E931" s="3">
        <v>1.24</v>
      </c>
      <c r="H931" s="18" t="s">
        <v>367</v>
      </c>
      <c r="I931" s="18" t="s">
        <v>20</v>
      </c>
      <c r="J931" s="18" t="s">
        <v>21</v>
      </c>
      <c r="K931" s="18" t="s">
        <v>757</v>
      </c>
      <c r="L931" s="18" t="s">
        <v>757</v>
      </c>
      <c r="M931" s="20">
        <f t="shared" si="71"/>
        <v>8980.9599999999955</v>
      </c>
      <c r="N931" s="20">
        <f t="shared" si="75"/>
        <v>8979.7199999999957</v>
      </c>
      <c r="O931" s="16">
        <f t="shared" si="72"/>
        <v>0</v>
      </c>
      <c r="P931" s="16">
        <f t="shared" si="73"/>
        <v>0</v>
      </c>
      <c r="Q931" s="16">
        <f t="shared" si="74"/>
        <v>0</v>
      </c>
    </row>
    <row r="932" spans="1:17" x14ac:dyDescent="0.25">
      <c r="A932" s="18" t="s">
        <v>702</v>
      </c>
      <c r="B932" s="19">
        <v>43081</v>
      </c>
      <c r="C932" s="19" t="s">
        <v>299</v>
      </c>
      <c r="D932" s="19" t="s">
        <v>301</v>
      </c>
      <c r="E932" s="3">
        <v>10.5</v>
      </c>
      <c r="H932" s="18" t="s">
        <v>339</v>
      </c>
      <c r="I932" s="18" t="s">
        <v>340</v>
      </c>
      <c r="J932" s="18" t="s">
        <v>703</v>
      </c>
      <c r="K932" s="16" t="s">
        <v>704</v>
      </c>
      <c r="L932" s="18" t="s">
        <v>705</v>
      </c>
      <c r="M932" s="20">
        <f t="shared" si="71"/>
        <v>8979.7199999999957</v>
      </c>
      <c r="N932" s="20">
        <f t="shared" si="75"/>
        <v>8969.2199999999957</v>
      </c>
      <c r="O932" s="16">
        <f t="shared" si="72"/>
        <v>0</v>
      </c>
      <c r="P932" s="16">
        <f t="shared" si="73"/>
        <v>0</v>
      </c>
      <c r="Q932" s="16">
        <f t="shared" si="74"/>
        <v>0</v>
      </c>
    </row>
    <row r="933" spans="1:17" x14ac:dyDescent="0.25">
      <c r="A933" s="18" t="s">
        <v>706</v>
      </c>
      <c r="B933" s="19">
        <v>43081</v>
      </c>
      <c r="C933" s="19" t="s">
        <v>295</v>
      </c>
      <c r="D933" s="19" t="s">
        <v>301</v>
      </c>
      <c r="E933" s="3">
        <v>150.88</v>
      </c>
      <c r="H933" s="18" t="s">
        <v>707</v>
      </c>
      <c r="I933" s="18" t="s">
        <v>708</v>
      </c>
      <c r="J933" s="18" t="s">
        <v>709</v>
      </c>
      <c r="K933" s="18" t="s">
        <v>710</v>
      </c>
      <c r="L933" s="18" t="s">
        <v>705</v>
      </c>
      <c r="M933" s="20">
        <f t="shared" si="71"/>
        <v>8969.2199999999957</v>
      </c>
      <c r="N933" s="20">
        <f t="shared" si="75"/>
        <v>8818.3399999999965</v>
      </c>
      <c r="O933" s="16">
        <f t="shared" si="72"/>
        <v>0</v>
      </c>
      <c r="P933" s="16">
        <f t="shared" si="73"/>
        <v>0</v>
      </c>
      <c r="Q933" s="16">
        <f t="shared" si="74"/>
        <v>0</v>
      </c>
    </row>
    <row r="934" spans="1:17" x14ac:dyDescent="0.25">
      <c r="A934" s="18" t="s">
        <v>711</v>
      </c>
      <c r="B934" s="19">
        <v>43081</v>
      </c>
      <c r="C934" s="19" t="s">
        <v>295</v>
      </c>
      <c r="D934" s="19" t="s">
        <v>301</v>
      </c>
      <c r="E934" s="3">
        <v>13.92</v>
      </c>
      <c r="H934" s="18" t="s">
        <v>116</v>
      </c>
      <c r="I934" s="18" t="s">
        <v>117</v>
      </c>
      <c r="J934" s="18" t="s">
        <v>712</v>
      </c>
      <c r="K934" s="18" t="s">
        <v>713</v>
      </c>
      <c r="L934" s="18" t="s">
        <v>705</v>
      </c>
      <c r="M934" s="20">
        <f t="shared" si="71"/>
        <v>8818.3399999999965</v>
      </c>
      <c r="N934" s="20">
        <f t="shared" si="75"/>
        <v>8804.4199999999964</v>
      </c>
      <c r="O934" s="16">
        <f t="shared" si="72"/>
        <v>0</v>
      </c>
      <c r="P934" s="16">
        <f t="shared" si="73"/>
        <v>0</v>
      </c>
      <c r="Q934" s="16">
        <f t="shared" si="74"/>
        <v>0</v>
      </c>
    </row>
    <row r="935" spans="1:17" x14ac:dyDescent="0.25">
      <c r="A935" s="18" t="s">
        <v>714</v>
      </c>
      <c r="B935" s="19">
        <v>43081</v>
      </c>
      <c r="C935" s="19" t="s">
        <v>289</v>
      </c>
      <c r="D935" s="19" t="s">
        <v>301</v>
      </c>
      <c r="E935" s="3">
        <v>90.54</v>
      </c>
      <c r="H935" s="18" t="s">
        <v>30</v>
      </c>
      <c r="I935" s="18" t="s">
        <v>31</v>
      </c>
      <c r="J935" s="18" t="s">
        <v>715</v>
      </c>
      <c r="K935" s="18" t="s">
        <v>716</v>
      </c>
      <c r="L935" s="18" t="s">
        <v>717</v>
      </c>
      <c r="M935" s="20">
        <f t="shared" si="71"/>
        <v>8804.4199999999964</v>
      </c>
      <c r="N935" s="20">
        <f t="shared" si="75"/>
        <v>8713.8799999999956</v>
      </c>
      <c r="O935" s="16">
        <f t="shared" si="72"/>
        <v>0</v>
      </c>
      <c r="P935" s="16">
        <f t="shared" si="73"/>
        <v>0</v>
      </c>
      <c r="Q935" s="16">
        <f t="shared" si="74"/>
        <v>0</v>
      </c>
    </row>
    <row r="936" spans="1:17" x14ac:dyDescent="0.25">
      <c r="A936" s="18" t="s">
        <v>718</v>
      </c>
      <c r="B936" s="19">
        <v>43081</v>
      </c>
      <c r="C936" s="19" t="s">
        <v>299</v>
      </c>
      <c r="D936" s="19" t="s">
        <v>305</v>
      </c>
      <c r="E936" s="3">
        <v>364</v>
      </c>
      <c r="H936" s="18" t="s">
        <v>71</v>
      </c>
      <c r="I936" s="18" t="s">
        <v>72</v>
      </c>
      <c r="J936" s="18" t="s">
        <v>719</v>
      </c>
      <c r="K936" s="18" t="s">
        <v>720</v>
      </c>
      <c r="L936" s="18" t="s">
        <v>705</v>
      </c>
      <c r="M936" s="20">
        <f t="shared" si="71"/>
        <v>8713.8799999999956</v>
      </c>
      <c r="N936" s="20">
        <f t="shared" si="75"/>
        <v>8349.8799999999956</v>
      </c>
      <c r="O936" s="16">
        <f t="shared" si="72"/>
        <v>0</v>
      </c>
      <c r="P936" s="16">
        <f t="shared" si="73"/>
        <v>0</v>
      </c>
      <c r="Q936" s="16">
        <f t="shared" si="74"/>
        <v>0</v>
      </c>
    </row>
    <row r="937" spans="1:17" x14ac:dyDescent="0.25">
      <c r="A937" s="18" t="s">
        <v>721</v>
      </c>
      <c r="B937" s="19">
        <v>43081</v>
      </c>
      <c r="C937" s="19" t="s">
        <v>299</v>
      </c>
      <c r="D937" s="19" t="s">
        <v>305</v>
      </c>
      <c r="E937" s="3">
        <v>645.96</v>
      </c>
      <c r="H937" s="18" t="s">
        <v>56</v>
      </c>
      <c r="I937" s="18" t="s">
        <v>57</v>
      </c>
      <c r="J937" s="18" t="s">
        <v>722</v>
      </c>
      <c r="K937" s="16" t="s">
        <v>723</v>
      </c>
      <c r="L937" s="18" t="s">
        <v>724</v>
      </c>
      <c r="M937" s="20">
        <f t="shared" si="71"/>
        <v>8349.8799999999956</v>
      </c>
      <c r="N937" s="20">
        <f t="shared" si="75"/>
        <v>7703.9199999999955</v>
      </c>
      <c r="O937" s="16">
        <f t="shared" si="72"/>
        <v>0</v>
      </c>
      <c r="P937" s="16">
        <f t="shared" si="73"/>
        <v>0</v>
      </c>
      <c r="Q937" s="16">
        <f t="shared" si="74"/>
        <v>0</v>
      </c>
    </row>
    <row r="938" spans="1:17" x14ac:dyDescent="0.25">
      <c r="A938" s="18" t="s">
        <v>727</v>
      </c>
      <c r="B938" s="19">
        <v>43081</v>
      </c>
      <c r="C938" s="20" t="s">
        <v>299</v>
      </c>
      <c r="D938" s="19"/>
      <c r="F938" s="3">
        <v>28</v>
      </c>
      <c r="G938" s="20" t="s">
        <v>299</v>
      </c>
      <c r="H938" s="18" t="s">
        <v>116</v>
      </c>
      <c r="I938" s="18" t="s">
        <v>117</v>
      </c>
      <c r="J938" s="18" t="s">
        <v>728</v>
      </c>
      <c r="K938" s="18"/>
      <c r="L938" s="18" t="s">
        <v>729</v>
      </c>
      <c r="M938" s="20">
        <f t="shared" si="71"/>
        <v>7703.9199999999955</v>
      </c>
      <c r="N938" s="20">
        <f t="shared" si="75"/>
        <v>7731.9199999999955</v>
      </c>
      <c r="O938" s="16">
        <f t="shared" si="72"/>
        <v>0</v>
      </c>
      <c r="P938" s="16">
        <f t="shared" si="73"/>
        <v>0</v>
      </c>
      <c r="Q938" s="16">
        <f t="shared" si="74"/>
        <v>0</v>
      </c>
    </row>
    <row r="939" spans="1:17" x14ac:dyDescent="0.25">
      <c r="A939" s="18" t="s">
        <v>730</v>
      </c>
      <c r="B939" s="19">
        <v>43081</v>
      </c>
      <c r="C939" s="20" t="s">
        <v>299</v>
      </c>
      <c r="D939" s="19"/>
      <c r="F939" s="3">
        <v>21</v>
      </c>
      <c r="G939" s="20" t="s">
        <v>299</v>
      </c>
      <c r="H939" s="18" t="s">
        <v>731</v>
      </c>
      <c r="I939" s="18" t="s">
        <v>732</v>
      </c>
      <c r="J939" s="18" t="s">
        <v>733</v>
      </c>
      <c r="K939" s="18"/>
      <c r="L939" s="18" t="s">
        <v>734</v>
      </c>
      <c r="M939" s="20">
        <f t="shared" si="71"/>
        <v>7731.9199999999955</v>
      </c>
      <c r="N939" s="20">
        <f t="shared" si="75"/>
        <v>7752.9199999999955</v>
      </c>
      <c r="O939" s="16">
        <f t="shared" si="72"/>
        <v>0</v>
      </c>
      <c r="P939" s="16">
        <f t="shared" si="73"/>
        <v>0</v>
      </c>
      <c r="Q939" s="16">
        <f t="shared" si="74"/>
        <v>0</v>
      </c>
    </row>
    <row r="940" spans="1:17" x14ac:dyDescent="0.25">
      <c r="A940" s="18" t="s">
        <v>735</v>
      </c>
      <c r="B940" s="19">
        <v>43081</v>
      </c>
      <c r="C940" s="20" t="s">
        <v>299</v>
      </c>
      <c r="D940" s="19"/>
      <c r="F940" s="3">
        <v>14</v>
      </c>
      <c r="G940" s="20" t="s">
        <v>299</v>
      </c>
      <c r="H940" s="18" t="s">
        <v>594</v>
      </c>
      <c r="I940" s="18" t="s">
        <v>708</v>
      </c>
      <c r="J940" s="18" t="s">
        <v>7</v>
      </c>
      <c r="K940" s="18" t="s">
        <v>736</v>
      </c>
      <c r="L940" s="18" t="s">
        <v>737</v>
      </c>
      <c r="M940" s="20">
        <f t="shared" si="71"/>
        <v>7752.9199999999955</v>
      </c>
      <c r="N940" s="20">
        <f t="shared" si="75"/>
        <v>7766.9199999999955</v>
      </c>
      <c r="O940" s="16">
        <f t="shared" si="72"/>
        <v>0</v>
      </c>
      <c r="P940" s="16">
        <f t="shared" si="73"/>
        <v>0</v>
      </c>
      <c r="Q940" s="16">
        <f t="shared" si="74"/>
        <v>0</v>
      </c>
    </row>
    <row r="941" spans="1:17" x14ac:dyDescent="0.25">
      <c r="A941" s="18" t="s">
        <v>725</v>
      </c>
      <c r="B941" s="19">
        <v>43081</v>
      </c>
      <c r="C941" s="19" t="s">
        <v>295</v>
      </c>
      <c r="D941" s="19" t="s">
        <v>300</v>
      </c>
      <c r="E941" s="3">
        <v>3.76</v>
      </c>
      <c r="H941" s="18" t="s">
        <v>367</v>
      </c>
      <c r="I941" s="18" t="s">
        <v>20</v>
      </c>
      <c r="J941" s="18" t="s">
        <v>21</v>
      </c>
      <c r="K941" s="18" t="s">
        <v>726</v>
      </c>
      <c r="L941" s="18" t="s">
        <v>726</v>
      </c>
      <c r="M941" s="20">
        <f t="shared" si="71"/>
        <v>7766.9199999999955</v>
      </c>
      <c r="N941" s="20">
        <f t="shared" si="75"/>
        <v>7763.1599999999953</v>
      </c>
      <c r="O941" s="16">
        <f t="shared" si="72"/>
        <v>0</v>
      </c>
      <c r="P941" s="16">
        <f t="shared" si="73"/>
        <v>0</v>
      </c>
      <c r="Q941" s="16">
        <f t="shared" si="74"/>
        <v>0</v>
      </c>
    </row>
    <row r="942" spans="1:17" x14ac:dyDescent="0.25">
      <c r="A942" s="18" t="s">
        <v>689</v>
      </c>
      <c r="B942" s="19">
        <v>43082</v>
      </c>
      <c r="C942" s="20" t="s">
        <v>299</v>
      </c>
      <c r="D942" s="19"/>
      <c r="F942" s="3">
        <v>50</v>
      </c>
      <c r="G942" s="20" t="s">
        <v>299</v>
      </c>
      <c r="H942" s="18" t="s">
        <v>43</v>
      </c>
      <c r="I942" s="18" t="s">
        <v>44</v>
      </c>
      <c r="J942" s="18" t="s">
        <v>690</v>
      </c>
      <c r="K942" s="16" t="s">
        <v>45</v>
      </c>
      <c r="L942" s="18" t="s">
        <v>691</v>
      </c>
      <c r="M942" s="20">
        <f t="shared" si="71"/>
        <v>7763.1599999999953</v>
      </c>
      <c r="N942" s="20">
        <f t="shared" si="75"/>
        <v>7813.1599999999953</v>
      </c>
      <c r="O942" s="16">
        <f t="shared" si="72"/>
        <v>0</v>
      </c>
      <c r="P942" s="16">
        <f t="shared" si="73"/>
        <v>0</v>
      </c>
      <c r="Q942" s="16">
        <f t="shared" si="74"/>
        <v>0</v>
      </c>
    </row>
    <row r="943" spans="1:17" x14ac:dyDescent="0.25">
      <c r="A943" s="18" t="s">
        <v>692</v>
      </c>
      <c r="B943" s="19">
        <v>43082</v>
      </c>
      <c r="C943" s="20" t="s">
        <v>299</v>
      </c>
      <c r="D943" s="19"/>
      <c r="F943" s="3">
        <v>50</v>
      </c>
      <c r="G943" s="20" t="s">
        <v>299</v>
      </c>
      <c r="H943" s="18" t="s">
        <v>693</v>
      </c>
      <c r="I943" s="18" t="s">
        <v>694</v>
      </c>
      <c r="J943" s="18" t="s">
        <v>7</v>
      </c>
      <c r="K943" s="16" t="s">
        <v>50</v>
      </c>
      <c r="L943" s="18" t="s">
        <v>695</v>
      </c>
      <c r="M943" s="20">
        <f t="shared" si="71"/>
        <v>7813.1599999999953</v>
      </c>
      <c r="N943" s="20">
        <f t="shared" si="75"/>
        <v>7863.1599999999953</v>
      </c>
      <c r="O943" s="16">
        <f t="shared" si="72"/>
        <v>0</v>
      </c>
      <c r="P943" s="16">
        <f t="shared" si="73"/>
        <v>0</v>
      </c>
      <c r="Q943" s="16">
        <f t="shared" si="74"/>
        <v>0</v>
      </c>
    </row>
    <row r="944" spans="1:17" x14ac:dyDescent="0.25">
      <c r="A944" s="18" t="s">
        <v>696</v>
      </c>
      <c r="B944" s="19">
        <v>43082</v>
      </c>
      <c r="C944" s="20" t="s">
        <v>299</v>
      </c>
      <c r="D944" s="19"/>
      <c r="F944" s="3">
        <v>20</v>
      </c>
      <c r="G944" s="20" t="s">
        <v>299</v>
      </c>
      <c r="H944" s="18" t="s">
        <v>697</v>
      </c>
      <c r="I944" s="18" t="s">
        <v>698</v>
      </c>
      <c r="J944" s="18" t="s">
        <v>7</v>
      </c>
      <c r="K944" s="18" t="s">
        <v>50</v>
      </c>
      <c r="L944" s="18" t="s">
        <v>699</v>
      </c>
      <c r="M944" s="20">
        <f t="shared" si="71"/>
        <v>7863.1599999999953</v>
      </c>
      <c r="N944" s="20">
        <f t="shared" si="75"/>
        <v>7883.1599999999953</v>
      </c>
      <c r="O944" s="16">
        <f t="shared" si="72"/>
        <v>0</v>
      </c>
      <c r="P944" s="16">
        <f t="shared" si="73"/>
        <v>0</v>
      </c>
      <c r="Q944" s="16">
        <f t="shared" si="74"/>
        <v>0</v>
      </c>
    </row>
    <row r="945" spans="1:17" x14ac:dyDescent="0.25">
      <c r="A945" s="18" t="s">
        <v>700</v>
      </c>
      <c r="B945" s="19">
        <v>43082</v>
      </c>
      <c r="C945" s="19" t="s">
        <v>295</v>
      </c>
      <c r="D945" s="19" t="s">
        <v>300</v>
      </c>
      <c r="E945" s="3">
        <v>0.24</v>
      </c>
      <c r="H945" s="18" t="s">
        <v>367</v>
      </c>
      <c r="I945" s="18" t="s">
        <v>20</v>
      </c>
      <c r="J945" s="18" t="s">
        <v>21</v>
      </c>
      <c r="K945" s="18" t="s">
        <v>701</v>
      </c>
      <c r="L945" s="18" t="s">
        <v>701</v>
      </c>
      <c r="M945" s="20">
        <f t="shared" si="71"/>
        <v>7883.1599999999953</v>
      </c>
      <c r="N945" s="20">
        <f t="shared" si="75"/>
        <v>7882.9199999999955</v>
      </c>
      <c r="O945" s="16">
        <f t="shared" si="72"/>
        <v>0</v>
      </c>
      <c r="P945" s="16">
        <f t="shared" si="73"/>
        <v>0</v>
      </c>
      <c r="Q945" s="16">
        <f t="shared" si="74"/>
        <v>0</v>
      </c>
    </row>
    <row r="946" spans="1:17" x14ac:dyDescent="0.25">
      <c r="A946" s="18" t="s">
        <v>669</v>
      </c>
      <c r="B946" s="19">
        <v>43083</v>
      </c>
      <c r="C946" s="20" t="s">
        <v>299</v>
      </c>
      <c r="D946" s="19"/>
      <c r="F946" s="3">
        <v>45</v>
      </c>
      <c r="G946" s="20" t="s">
        <v>299</v>
      </c>
      <c r="H946" s="18" t="s">
        <v>221</v>
      </c>
      <c r="I946" s="18" t="s">
        <v>222</v>
      </c>
      <c r="J946" s="18" t="s">
        <v>7</v>
      </c>
      <c r="K946" s="18" t="s">
        <v>670</v>
      </c>
      <c r="L946" s="18" t="s">
        <v>670</v>
      </c>
      <c r="M946" s="20">
        <f t="shared" si="71"/>
        <v>7882.9199999999955</v>
      </c>
      <c r="N946" s="20">
        <f t="shared" si="75"/>
        <v>7927.9199999999955</v>
      </c>
      <c r="O946" s="16">
        <f t="shared" si="72"/>
        <v>0</v>
      </c>
      <c r="P946" s="16">
        <f t="shared" si="73"/>
        <v>0</v>
      </c>
      <c r="Q946" s="16">
        <f t="shared" si="74"/>
        <v>0</v>
      </c>
    </row>
    <row r="947" spans="1:17" x14ac:dyDescent="0.25">
      <c r="A947" s="18" t="s">
        <v>671</v>
      </c>
      <c r="B947" s="19">
        <v>43083</v>
      </c>
      <c r="C947" s="20" t="s">
        <v>289</v>
      </c>
      <c r="D947" s="19"/>
      <c r="F947" s="3">
        <v>479.09</v>
      </c>
      <c r="G947" s="20" t="s">
        <v>289</v>
      </c>
      <c r="H947" s="18" t="s">
        <v>189</v>
      </c>
      <c r="I947" s="18" t="s">
        <v>190</v>
      </c>
      <c r="J947" s="18" t="s">
        <v>672</v>
      </c>
      <c r="K947" s="18" t="s">
        <v>102</v>
      </c>
      <c r="L947" s="18" t="s">
        <v>673</v>
      </c>
      <c r="M947" s="20">
        <f t="shared" si="71"/>
        <v>7927.9199999999955</v>
      </c>
      <c r="N947" s="20">
        <f t="shared" si="75"/>
        <v>8407.0099999999948</v>
      </c>
      <c r="O947" s="16">
        <f t="shared" si="72"/>
        <v>0</v>
      </c>
      <c r="P947" s="16">
        <f t="shared" si="73"/>
        <v>0</v>
      </c>
      <c r="Q947" s="16">
        <f t="shared" si="74"/>
        <v>0</v>
      </c>
    </row>
    <row r="948" spans="1:17" x14ac:dyDescent="0.25">
      <c r="A948" s="18" t="s">
        <v>674</v>
      </c>
      <c r="B948" s="19">
        <v>43083</v>
      </c>
      <c r="C948" s="20" t="s">
        <v>299</v>
      </c>
      <c r="D948" s="19"/>
      <c r="F948" s="3">
        <v>28</v>
      </c>
      <c r="G948" s="20" t="s">
        <v>299</v>
      </c>
      <c r="H948" s="18" t="s">
        <v>566</v>
      </c>
      <c r="I948" s="18" t="s">
        <v>675</v>
      </c>
      <c r="J948" s="18" t="s">
        <v>7</v>
      </c>
      <c r="K948" s="18" t="s">
        <v>50</v>
      </c>
      <c r="L948" s="18" t="s">
        <v>676</v>
      </c>
      <c r="M948" s="20">
        <f t="shared" si="71"/>
        <v>8407.0099999999948</v>
      </c>
      <c r="N948" s="20">
        <f t="shared" si="75"/>
        <v>8435.0099999999948</v>
      </c>
      <c r="O948" s="16">
        <f t="shared" si="72"/>
        <v>0</v>
      </c>
      <c r="P948" s="16">
        <f t="shared" si="73"/>
        <v>0</v>
      </c>
      <c r="Q948" s="16">
        <f t="shared" si="74"/>
        <v>0</v>
      </c>
    </row>
    <row r="949" spans="1:17" x14ac:dyDescent="0.25">
      <c r="A949" s="18" t="s">
        <v>677</v>
      </c>
      <c r="B949" s="19">
        <v>43083</v>
      </c>
      <c r="C949" s="20" t="s">
        <v>299</v>
      </c>
      <c r="D949" s="19"/>
      <c r="F949" s="3">
        <v>27</v>
      </c>
      <c r="G949" s="20" t="s">
        <v>299</v>
      </c>
      <c r="H949" s="18" t="s">
        <v>678</v>
      </c>
      <c r="I949" s="18" t="s">
        <v>679</v>
      </c>
      <c r="J949" s="18" t="s">
        <v>7</v>
      </c>
      <c r="K949" s="16" t="s">
        <v>102</v>
      </c>
      <c r="L949" s="18" t="s">
        <v>680</v>
      </c>
      <c r="M949" s="20">
        <f t="shared" si="71"/>
        <v>8435.0099999999948</v>
      </c>
      <c r="N949" s="20">
        <f t="shared" si="75"/>
        <v>8462.0099999999948</v>
      </c>
      <c r="O949" s="16">
        <f t="shared" si="72"/>
        <v>0</v>
      </c>
      <c r="P949" s="16">
        <f t="shared" si="73"/>
        <v>0</v>
      </c>
      <c r="Q949" s="16">
        <f t="shared" si="74"/>
        <v>0</v>
      </c>
    </row>
    <row r="950" spans="1:17" x14ac:dyDescent="0.25">
      <c r="A950" s="18" t="s">
        <v>681</v>
      </c>
      <c r="B950" s="19">
        <v>43083</v>
      </c>
      <c r="C950" s="20" t="s">
        <v>299</v>
      </c>
      <c r="D950" s="19"/>
      <c r="F950" s="3">
        <v>20</v>
      </c>
      <c r="G950" s="20" t="s">
        <v>299</v>
      </c>
      <c r="H950" s="18" t="s">
        <v>682</v>
      </c>
      <c r="I950" s="18" t="s">
        <v>683</v>
      </c>
      <c r="J950" s="18" t="s">
        <v>684</v>
      </c>
      <c r="K950" s="18" t="s">
        <v>685</v>
      </c>
      <c r="L950" s="18" t="s">
        <v>686</v>
      </c>
      <c r="M950" s="20">
        <f t="shared" si="71"/>
        <v>8462.0099999999948</v>
      </c>
      <c r="N950" s="20">
        <f t="shared" si="75"/>
        <v>8482.0099999999948</v>
      </c>
      <c r="O950" s="16">
        <f t="shared" si="72"/>
        <v>0</v>
      </c>
      <c r="P950" s="16">
        <f t="shared" si="73"/>
        <v>0</v>
      </c>
      <c r="Q950" s="16">
        <f t="shared" si="74"/>
        <v>0</v>
      </c>
    </row>
    <row r="951" spans="1:17" x14ac:dyDescent="0.25">
      <c r="A951" s="18" t="s">
        <v>687</v>
      </c>
      <c r="B951" s="19">
        <v>43083</v>
      </c>
      <c r="C951" s="19" t="s">
        <v>295</v>
      </c>
      <c r="D951" s="19" t="s">
        <v>300</v>
      </c>
      <c r="E951" s="3">
        <v>0.36</v>
      </c>
      <c r="H951" s="18" t="s">
        <v>367</v>
      </c>
      <c r="I951" s="18" t="s">
        <v>20</v>
      </c>
      <c r="J951" s="18" t="s">
        <v>21</v>
      </c>
      <c r="K951" s="18" t="s">
        <v>688</v>
      </c>
      <c r="L951" s="18" t="s">
        <v>688</v>
      </c>
      <c r="M951" s="20">
        <f t="shared" si="71"/>
        <v>8482.0099999999948</v>
      </c>
      <c r="N951" s="20">
        <f t="shared" si="75"/>
        <v>8481.6499999999942</v>
      </c>
      <c r="O951" s="16">
        <f t="shared" si="72"/>
        <v>0</v>
      </c>
      <c r="P951" s="16">
        <f t="shared" si="73"/>
        <v>0</v>
      </c>
      <c r="Q951" s="16">
        <f t="shared" si="74"/>
        <v>0</v>
      </c>
    </row>
    <row r="952" spans="1:17" x14ac:dyDescent="0.25">
      <c r="A952" s="18" t="s">
        <v>649</v>
      </c>
      <c r="B952" s="19">
        <v>43084</v>
      </c>
      <c r="C952" s="20" t="s">
        <v>299</v>
      </c>
      <c r="D952" s="19"/>
      <c r="F952" s="3">
        <v>20</v>
      </c>
      <c r="G952" s="20" t="s">
        <v>299</v>
      </c>
      <c r="H952" s="18" t="s">
        <v>650</v>
      </c>
      <c r="I952" s="18" t="s">
        <v>651</v>
      </c>
      <c r="J952" s="18" t="s">
        <v>7</v>
      </c>
      <c r="K952" s="18" t="s">
        <v>102</v>
      </c>
      <c r="L952" s="18" t="s">
        <v>652</v>
      </c>
      <c r="M952" s="20">
        <f t="shared" si="71"/>
        <v>8481.6499999999942</v>
      </c>
      <c r="N952" s="20">
        <f t="shared" si="75"/>
        <v>8501.6499999999942</v>
      </c>
      <c r="O952" s="16">
        <f t="shared" si="72"/>
        <v>0</v>
      </c>
      <c r="P952" s="16">
        <f t="shared" si="73"/>
        <v>0</v>
      </c>
      <c r="Q952" s="16">
        <f t="shared" si="74"/>
        <v>0</v>
      </c>
    </row>
    <row r="953" spans="1:17" x14ac:dyDescent="0.25">
      <c r="A953" s="18" t="s">
        <v>653</v>
      </c>
      <c r="B953" s="19">
        <v>43084</v>
      </c>
      <c r="C953" s="20" t="s">
        <v>299</v>
      </c>
      <c r="D953" s="19"/>
      <c r="F953" s="3">
        <v>49</v>
      </c>
      <c r="G953" s="20" t="s">
        <v>299</v>
      </c>
      <c r="H953" s="18" t="s">
        <v>148</v>
      </c>
      <c r="I953" s="18" t="s">
        <v>149</v>
      </c>
      <c r="J953" s="18" t="s">
        <v>654</v>
      </c>
      <c r="K953" s="18"/>
      <c r="L953" s="18" t="s">
        <v>655</v>
      </c>
      <c r="M953" s="20">
        <f t="shared" si="71"/>
        <v>8501.6499999999942</v>
      </c>
      <c r="N953" s="20">
        <f t="shared" si="75"/>
        <v>8550.6499999999942</v>
      </c>
      <c r="O953" s="16">
        <f t="shared" si="72"/>
        <v>0</v>
      </c>
      <c r="P953" s="16">
        <f t="shared" si="73"/>
        <v>0</v>
      </c>
      <c r="Q953" s="16">
        <f t="shared" si="74"/>
        <v>0</v>
      </c>
    </row>
    <row r="954" spans="1:17" x14ac:dyDescent="0.25">
      <c r="A954" s="18" t="s">
        <v>656</v>
      </c>
      <c r="B954" s="19">
        <v>43084</v>
      </c>
      <c r="C954" s="20" t="s">
        <v>299</v>
      </c>
      <c r="D954" s="19"/>
      <c r="F954" s="3">
        <v>20</v>
      </c>
      <c r="G954" s="20" t="s">
        <v>299</v>
      </c>
      <c r="H954" s="18" t="s">
        <v>140</v>
      </c>
      <c r="I954" s="18" t="s">
        <v>141</v>
      </c>
      <c r="J954" s="18" t="s">
        <v>7</v>
      </c>
      <c r="K954" s="18" t="s">
        <v>39</v>
      </c>
      <c r="L954" s="18" t="s">
        <v>657</v>
      </c>
      <c r="M954" s="20">
        <f t="shared" si="71"/>
        <v>8550.6499999999942</v>
      </c>
      <c r="N954" s="20">
        <f t="shared" si="75"/>
        <v>8570.6499999999942</v>
      </c>
      <c r="O954" s="16">
        <f t="shared" si="72"/>
        <v>0</v>
      </c>
      <c r="P954" s="16">
        <f t="shared" si="73"/>
        <v>0</v>
      </c>
      <c r="Q954" s="16">
        <f t="shared" si="74"/>
        <v>0</v>
      </c>
    </row>
    <row r="955" spans="1:17" x14ac:dyDescent="0.25">
      <c r="A955" s="18" t="s">
        <v>658</v>
      </c>
      <c r="B955" s="19">
        <v>43084</v>
      </c>
      <c r="C955" s="20" t="s">
        <v>299</v>
      </c>
      <c r="D955" s="19"/>
      <c r="F955" s="3">
        <v>20</v>
      </c>
      <c r="G955" s="20" t="s">
        <v>299</v>
      </c>
      <c r="H955" s="18" t="s">
        <v>659</v>
      </c>
      <c r="I955" s="18" t="s">
        <v>660</v>
      </c>
      <c r="J955" s="18" t="s">
        <v>661</v>
      </c>
      <c r="K955" s="18"/>
      <c r="L955" s="18" t="s">
        <v>662</v>
      </c>
      <c r="M955" s="20">
        <f t="shared" si="71"/>
        <v>8570.6499999999942</v>
      </c>
      <c r="N955" s="20">
        <f t="shared" si="75"/>
        <v>8590.6499999999942</v>
      </c>
      <c r="O955" s="16">
        <f t="shared" si="72"/>
        <v>0</v>
      </c>
      <c r="P955" s="16">
        <f t="shared" si="73"/>
        <v>0</v>
      </c>
      <c r="Q955" s="16">
        <f t="shared" si="74"/>
        <v>0</v>
      </c>
    </row>
    <row r="956" spans="1:17" x14ac:dyDescent="0.25">
      <c r="A956" s="18" t="s">
        <v>663</v>
      </c>
      <c r="B956" s="19">
        <v>43084</v>
      </c>
      <c r="C956" s="20" t="s">
        <v>299</v>
      </c>
      <c r="D956" s="19"/>
      <c r="F956" s="3">
        <v>43</v>
      </c>
      <c r="G956" s="20" t="s">
        <v>299</v>
      </c>
      <c r="H956" s="18" t="s">
        <v>37</v>
      </c>
      <c r="I956" s="18" t="s">
        <v>38</v>
      </c>
      <c r="J956" s="18" t="s">
        <v>7</v>
      </c>
      <c r="K956" s="18" t="s">
        <v>39</v>
      </c>
      <c r="L956" s="18" t="s">
        <v>664</v>
      </c>
      <c r="M956" s="20">
        <f t="shared" si="71"/>
        <v>8590.6499999999942</v>
      </c>
      <c r="N956" s="20">
        <f t="shared" si="75"/>
        <v>8633.6499999999942</v>
      </c>
      <c r="O956" s="16">
        <f t="shared" si="72"/>
        <v>0</v>
      </c>
      <c r="P956" s="16">
        <f t="shared" si="73"/>
        <v>0</v>
      </c>
      <c r="Q956" s="16">
        <f t="shared" si="74"/>
        <v>0</v>
      </c>
    </row>
    <row r="957" spans="1:17" x14ac:dyDescent="0.25">
      <c r="A957" s="18" t="s">
        <v>665</v>
      </c>
      <c r="B957" s="19">
        <v>43084</v>
      </c>
      <c r="C957" s="20" t="s">
        <v>299</v>
      </c>
      <c r="D957" s="19"/>
      <c r="F957" s="3">
        <v>7</v>
      </c>
      <c r="G957" s="20" t="s">
        <v>299</v>
      </c>
      <c r="H957" s="18" t="s">
        <v>37</v>
      </c>
      <c r="I957" s="18" t="s">
        <v>38</v>
      </c>
      <c r="J957" s="18" t="s">
        <v>7</v>
      </c>
      <c r="K957" s="18" t="s">
        <v>39</v>
      </c>
      <c r="L957" s="18" t="s">
        <v>666</v>
      </c>
      <c r="M957" s="20">
        <f t="shared" si="71"/>
        <v>8633.6499999999942</v>
      </c>
      <c r="N957" s="20">
        <f t="shared" si="75"/>
        <v>8640.6499999999942</v>
      </c>
      <c r="O957" s="16">
        <f t="shared" si="72"/>
        <v>0</v>
      </c>
      <c r="P957" s="16">
        <f t="shared" si="73"/>
        <v>0</v>
      </c>
      <c r="Q957" s="16">
        <f t="shared" si="74"/>
        <v>0</v>
      </c>
    </row>
    <row r="958" spans="1:17" x14ac:dyDescent="0.25">
      <c r="A958" s="18" t="s">
        <v>667</v>
      </c>
      <c r="B958" s="19">
        <v>43084</v>
      </c>
      <c r="C958" s="19" t="s">
        <v>295</v>
      </c>
      <c r="D958" s="19" t="s">
        <v>300</v>
      </c>
      <c r="E958" s="3">
        <v>0.48</v>
      </c>
      <c r="H958" s="18" t="s">
        <v>367</v>
      </c>
      <c r="I958" s="18" t="s">
        <v>20</v>
      </c>
      <c r="J958" s="18" t="s">
        <v>21</v>
      </c>
      <c r="K958" s="18" t="s">
        <v>668</v>
      </c>
      <c r="L958" s="18" t="s">
        <v>668</v>
      </c>
      <c r="M958" s="20">
        <f t="shared" si="71"/>
        <v>8640.6499999999942</v>
      </c>
      <c r="N958" s="20">
        <f t="shared" si="75"/>
        <v>8640.1699999999946</v>
      </c>
      <c r="O958" s="16">
        <f t="shared" si="72"/>
        <v>0</v>
      </c>
      <c r="P958" s="16">
        <f t="shared" si="73"/>
        <v>0</v>
      </c>
      <c r="Q958" s="16">
        <f t="shared" si="74"/>
        <v>0</v>
      </c>
    </row>
    <row r="959" spans="1:17" x14ac:dyDescent="0.25">
      <c r="A959" s="18" t="s">
        <v>619</v>
      </c>
      <c r="B959" s="19">
        <v>43087</v>
      </c>
      <c r="C959" s="20" t="s">
        <v>299</v>
      </c>
      <c r="D959" s="19"/>
      <c r="F959" s="3">
        <v>13.5</v>
      </c>
      <c r="G959" s="20" t="s">
        <v>299</v>
      </c>
      <c r="H959" s="18" t="s">
        <v>277</v>
      </c>
      <c r="I959" s="18" t="s">
        <v>278</v>
      </c>
      <c r="J959" s="18" t="s">
        <v>620</v>
      </c>
      <c r="K959" s="18"/>
      <c r="L959" s="18" t="s">
        <v>621</v>
      </c>
      <c r="M959" s="20">
        <f t="shared" si="71"/>
        <v>8640.1699999999946</v>
      </c>
      <c r="N959" s="20">
        <f t="shared" si="75"/>
        <v>8653.6699999999946</v>
      </c>
      <c r="O959" s="16">
        <f t="shared" si="72"/>
        <v>0</v>
      </c>
      <c r="P959" s="16">
        <f t="shared" si="73"/>
        <v>0</v>
      </c>
      <c r="Q959" s="16">
        <f t="shared" si="74"/>
        <v>0</v>
      </c>
    </row>
    <row r="960" spans="1:17" x14ac:dyDescent="0.25">
      <c r="A960" s="18" t="s">
        <v>622</v>
      </c>
      <c r="B960" s="19">
        <v>43087</v>
      </c>
      <c r="C960" s="20" t="s">
        <v>299</v>
      </c>
      <c r="D960" s="19"/>
      <c r="F960" s="3">
        <v>14</v>
      </c>
      <c r="G960" s="20" t="s">
        <v>299</v>
      </c>
      <c r="H960" s="18" t="s">
        <v>623</v>
      </c>
      <c r="I960" s="18" t="s">
        <v>624</v>
      </c>
      <c r="J960" s="18" t="s">
        <v>625</v>
      </c>
      <c r="K960" s="18"/>
      <c r="L960" s="18" t="s">
        <v>626</v>
      </c>
      <c r="M960" s="20">
        <f t="shared" si="71"/>
        <v>8653.6699999999946</v>
      </c>
      <c r="N960" s="20">
        <f t="shared" si="75"/>
        <v>8667.6699999999946</v>
      </c>
      <c r="O960" s="16">
        <f t="shared" si="72"/>
        <v>0</v>
      </c>
      <c r="P960" s="16">
        <f t="shared" si="73"/>
        <v>0</v>
      </c>
      <c r="Q960" s="16">
        <f t="shared" si="74"/>
        <v>0</v>
      </c>
    </row>
    <row r="961" spans="1:17" x14ac:dyDescent="0.25">
      <c r="A961" s="18" t="s">
        <v>627</v>
      </c>
      <c r="B961" s="19">
        <v>43087</v>
      </c>
      <c r="C961" s="20" t="s">
        <v>299</v>
      </c>
      <c r="D961" s="19"/>
      <c r="F961" s="3">
        <v>20</v>
      </c>
      <c r="G961" s="20" t="s">
        <v>299</v>
      </c>
      <c r="H961" s="18" t="s">
        <v>628</v>
      </c>
      <c r="I961" s="18" t="s">
        <v>629</v>
      </c>
      <c r="J961" s="18" t="s">
        <v>7</v>
      </c>
      <c r="K961" s="18" t="s">
        <v>50</v>
      </c>
      <c r="L961" s="18" t="s">
        <v>630</v>
      </c>
      <c r="M961" s="20">
        <f t="shared" si="71"/>
        <v>8667.6699999999946</v>
      </c>
      <c r="N961" s="20">
        <f t="shared" si="75"/>
        <v>8687.6699999999946</v>
      </c>
      <c r="O961" s="16">
        <f t="shared" si="72"/>
        <v>0</v>
      </c>
      <c r="P961" s="16">
        <f t="shared" si="73"/>
        <v>0</v>
      </c>
      <c r="Q961" s="16">
        <f t="shared" si="74"/>
        <v>0</v>
      </c>
    </row>
    <row r="962" spans="1:17" x14ac:dyDescent="0.25">
      <c r="A962" s="18" t="s">
        <v>631</v>
      </c>
      <c r="B962" s="19">
        <v>43087</v>
      </c>
      <c r="C962" s="20" t="s">
        <v>299</v>
      </c>
      <c r="D962" s="19"/>
      <c r="F962" s="3">
        <v>20</v>
      </c>
      <c r="G962" s="20" t="s">
        <v>299</v>
      </c>
      <c r="H962" s="18" t="s">
        <v>632</v>
      </c>
      <c r="I962" s="18" t="s">
        <v>633</v>
      </c>
      <c r="J962" s="18" t="s">
        <v>7</v>
      </c>
      <c r="K962" s="18" t="s">
        <v>39</v>
      </c>
      <c r="L962" s="18" t="s">
        <v>634</v>
      </c>
      <c r="M962" s="20">
        <f t="shared" si="71"/>
        <v>8687.6699999999946</v>
      </c>
      <c r="N962" s="20">
        <f t="shared" si="75"/>
        <v>8707.6699999999946</v>
      </c>
      <c r="O962" s="16">
        <f t="shared" si="72"/>
        <v>0</v>
      </c>
      <c r="P962" s="16">
        <f t="shared" si="73"/>
        <v>0</v>
      </c>
      <c r="Q962" s="16">
        <f t="shared" si="74"/>
        <v>0</v>
      </c>
    </row>
    <row r="963" spans="1:17" x14ac:dyDescent="0.25">
      <c r="A963" s="18" t="s">
        <v>635</v>
      </c>
      <c r="B963" s="19">
        <v>43087</v>
      </c>
      <c r="C963" s="20" t="s">
        <v>299</v>
      </c>
      <c r="D963" s="19"/>
      <c r="F963" s="3">
        <v>27</v>
      </c>
      <c r="G963" s="20" t="s">
        <v>299</v>
      </c>
      <c r="H963" s="18" t="s">
        <v>636</v>
      </c>
      <c r="I963" s="18" t="s">
        <v>637</v>
      </c>
      <c r="J963" s="18" t="s">
        <v>638</v>
      </c>
      <c r="K963" s="18"/>
      <c r="L963" s="18" t="s">
        <v>639</v>
      </c>
      <c r="M963" s="20">
        <f t="shared" ref="M963:M1026" si="76">N962</f>
        <v>8707.6699999999946</v>
      </c>
      <c r="N963" s="20">
        <f t="shared" si="75"/>
        <v>8734.6699999999946</v>
      </c>
      <c r="O963" s="16">
        <f t="shared" ref="O963:O1026" si="77">IF(ISBLANK(C963),1,0)</f>
        <v>0</v>
      </c>
      <c r="P963" s="16">
        <f t="shared" ref="P963:P1026" si="78">IF(OR(AND(NOT(ISBLANK(D963)),ISBLANK(E963)),AND(ISBLANK(D963),NOT(ISBLANK(E963)))),1,0)</f>
        <v>0</v>
      </c>
      <c r="Q963" s="16">
        <f t="shared" ref="Q963:Q1026" si="79">IF(OR(AND(NOT(ISBLANK(G963)),ISBLANK(F963)),AND(ISBLANK(G963),NOT(ISBLANK(F963)))),1,0)</f>
        <v>0</v>
      </c>
    </row>
    <row r="964" spans="1:17" x14ac:dyDescent="0.25">
      <c r="A964" s="18" t="s">
        <v>640</v>
      </c>
      <c r="B964" s="19">
        <v>43087</v>
      </c>
      <c r="C964" s="20" t="s">
        <v>299</v>
      </c>
      <c r="D964" s="19"/>
      <c r="F964" s="3">
        <v>20</v>
      </c>
      <c r="G964" s="20" t="s">
        <v>299</v>
      </c>
      <c r="H964" s="18" t="s">
        <v>594</v>
      </c>
      <c r="I964" s="18" t="s">
        <v>641</v>
      </c>
      <c r="J964" s="18" t="s">
        <v>7</v>
      </c>
      <c r="K964" s="18" t="s">
        <v>642</v>
      </c>
      <c r="L964" s="16" t="s">
        <v>643</v>
      </c>
      <c r="M964" s="20">
        <f t="shared" si="76"/>
        <v>8734.6699999999946</v>
      </c>
      <c r="N964" s="20">
        <f t="shared" si="75"/>
        <v>8754.6699999999946</v>
      </c>
      <c r="O964" s="16">
        <f t="shared" si="77"/>
        <v>0</v>
      </c>
      <c r="P964" s="16">
        <f t="shared" si="78"/>
        <v>0</v>
      </c>
      <c r="Q964" s="16">
        <f t="shared" si="79"/>
        <v>0</v>
      </c>
    </row>
    <row r="965" spans="1:17" x14ac:dyDescent="0.25">
      <c r="A965" s="18" t="s">
        <v>644</v>
      </c>
      <c r="B965" s="19">
        <v>43087</v>
      </c>
      <c r="C965" s="20" t="s">
        <v>299</v>
      </c>
      <c r="D965" s="19"/>
      <c r="F965" s="3">
        <v>35</v>
      </c>
      <c r="G965" s="20" t="s">
        <v>299</v>
      </c>
      <c r="H965" s="18" t="s">
        <v>645</v>
      </c>
      <c r="I965" s="18" t="s">
        <v>41</v>
      </c>
      <c r="J965" s="18" t="s">
        <v>7</v>
      </c>
      <c r="K965" s="18" t="s">
        <v>50</v>
      </c>
      <c r="L965" s="18" t="s">
        <v>646</v>
      </c>
      <c r="M965" s="20">
        <f t="shared" si="76"/>
        <v>8754.6699999999946</v>
      </c>
      <c r="N965" s="20">
        <f t="shared" si="75"/>
        <v>8789.6699999999946</v>
      </c>
      <c r="O965" s="16">
        <f t="shared" si="77"/>
        <v>0</v>
      </c>
      <c r="P965" s="16">
        <f t="shared" si="78"/>
        <v>0</v>
      </c>
      <c r="Q965" s="16">
        <f t="shared" si="79"/>
        <v>0</v>
      </c>
    </row>
    <row r="966" spans="1:17" x14ac:dyDescent="0.25">
      <c r="A966" s="18" t="s">
        <v>647</v>
      </c>
      <c r="B966" s="19">
        <v>43087</v>
      </c>
      <c r="C966" s="19" t="s">
        <v>295</v>
      </c>
      <c r="D966" s="19" t="s">
        <v>300</v>
      </c>
      <c r="E966" s="3">
        <v>0.48</v>
      </c>
      <c r="H966" s="18" t="s">
        <v>367</v>
      </c>
      <c r="I966" s="18" t="s">
        <v>20</v>
      </c>
      <c r="J966" s="18" t="s">
        <v>21</v>
      </c>
      <c r="K966" s="18" t="s">
        <v>648</v>
      </c>
      <c r="L966" s="18" t="s">
        <v>648</v>
      </c>
      <c r="M966" s="20">
        <f t="shared" si="76"/>
        <v>8789.6699999999946</v>
      </c>
      <c r="N966" s="20">
        <f t="shared" si="75"/>
        <v>8789.1899999999951</v>
      </c>
      <c r="O966" s="16">
        <f t="shared" si="77"/>
        <v>0</v>
      </c>
      <c r="P966" s="16">
        <f t="shared" si="78"/>
        <v>0</v>
      </c>
      <c r="Q966" s="16">
        <f t="shared" si="79"/>
        <v>0</v>
      </c>
    </row>
    <row r="967" spans="1:17" x14ac:dyDescent="0.25">
      <c r="A967" s="18" t="s">
        <v>602</v>
      </c>
      <c r="B967" s="19">
        <v>43088</v>
      </c>
      <c r="C967" s="20" t="s">
        <v>299</v>
      </c>
      <c r="D967" s="19"/>
      <c r="F967" s="3">
        <v>21</v>
      </c>
      <c r="G967" s="20" t="s">
        <v>299</v>
      </c>
      <c r="H967" s="18" t="s">
        <v>603</v>
      </c>
      <c r="I967" s="18" t="s">
        <v>604</v>
      </c>
      <c r="J967" s="18" t="s">
        <v>605</v>
      </c>
      <c r="K967" s="16"/>
      <c r="L967" s="18" t="s">
        <v>606</v>
      </c>
      <c r="M967" s="20">
        <f t="shared" si="76"/>
        <v>8789.1899999999951</v>
      </c>
      <c r="N967" s="20">
        <f t="shared" si="75"/>
        <v>8810.1899999999951</v>
      </c>
      <c r="O967" s="16">
        <f t="shared" si="77"/>
        <v>0</v>
      </c>
      <c r="P967" s="16">
        <f t="shared" si="78"/>
        <v>0</v>
      </c>
      <c r="Q967" s="16">
        <f t="shared" si="79"/>
        <v>0</v>
      </c>
    </row>
    <row r="968" spans="1:17" x14ac:dyDescent="0.25">
      <c r="A968" s="18" t="s">
        <v>607</v>
      </c>
      <c r="B968" s="19">
        <v>43088</v>
      </c>
      <c r="C968" s="20" t="s">
        <v>299</v>
      </c>
      <c r="D968" s="19"/>
      <c r="F968" s="3">
        <v>21</v>
      </c>
      <c r="G968" s="20" t="s">
        <v>299</v>
      </c>
      <c r="H968" s="18" t="s">
        <v>603</v>
      </c>
      <c r="I968" s="16" t="s">
        <v>604</v>
      </c>
      <c r="J968" s="18" t="s">
        <v>605</v>
      </c>
      <c r="K968" s="18"/>
      <c r="L968" s="18" t="s">
        <v>608</v>
      </c>
      <c r="M968" s="20">
        <f t="shared" si="76"/>
        <v>8810.1899999999951</v>
      </c>
      <c r="N968" s="20">
        <f t="shared" si="75"/>
        <v>8831.1899999999951</v>
      </c>
      <c r="O968" s="16">
        <f t="shared" si="77"/>
        <v>0</v>
      </c>
      <c r="P968" s="16">
        <f t="shared" si="78"/>
        <v>0</v>
      </c>
      <c r="Q968" s="16">
        <f t="shared" si="79"/>
        <v>0</v>
      </c>
    </row>
    <row r="969" spans="1:17" x14ac:dyDescent="0.25">
      <c r="A969" s="18" t="s">
        <v>609</v>
      </c>
      <c r="B969" s="19">
        <v>43088</v>
      </c>
      <c r="C969" s="20" t="s">
        <v>299</v>
      </c>
      <c r="D969" s="19"/>
      <c r="F969" s="3">
        <v>13.5</v>
      </c>
      <c r="G969" s="20" t="s">
        <v>299</v>
      </c>
      <c r="H969" s="18" t="s">
        <v>63</v>
      </c>
      <c r="I969" s="18" t="s">
        <v>610</v>
      </c>
      <c r="J969" s="18" t="s">
        <v>611</v>
      </c>
      <c r="K969" s="18"/>
      <c r="L969" s="18" t="s">
        <v>612</v>
      </c>
      <c r="M969" s="20">
        <f t="shared" si="76"/>
        <v>8831.1899999999951</v>
      </c>
      <c r="N969" s="20">
        <f t="shared" si="75"/>
        <v>8844.6899999999951</v>
      </c>
      <c r="O969" s="16">
        <f t="shared" si="77"/>
        <v>0</v>
      </c>
      <c r="P969" s="16">
        <f t="shared" si="78"/>
        <v>0</v>
      </c>
      <c r="Q969" s="16">
        <f t="shared" si="79"/>
        <v>0</v>
      </c>
    </row>
    <row r="970" spans="1:17" x14ac:dyDescent="0.25">
      <c r="A970" s="18" t="s">
        <v>613</v>
      </c>
      <c r="B970" s="19">
        <v>43088</v>
      </c>
      <c r="C970" s="20" t="s">
        <v>299</v>
      </c>
      <c r="D970" s="19"/>
      <c r="F970" s="3">
        <v>20</v>
      </c>
      <c r="G970" s="20" t="s">
        <v>299</v>
      </c>
      <c r="H970" s="18" t="s">
        <v>614</v>
      </c>
      <c r="I970" s="18" t="s">
        <v>615</v>
      </c>
      <c r="J970" s="18" t="s">
        <v>7</v>
      </c>
      <c r="K970" s="18" t="s">
        <v>39</v>
      </c>
      <c r="L970" s="18" t="s">
        <v>616</v>
      </c>
      <c r="M970" s="20">
        <f t="shared" si="76"/>
        <v>8844.6899999999951</v>
      </c>
      <c r="N970" s="20">
        <f t="shared" si="75"/>
        <v>8864.6899999999951</v>
      </c>
      <c r="O970" s="16">
        <f t="shared" si="77"/>
        <v>0</v>
      </c>
      <c r="P970" s="16">
        <f t="shared" si="78"/>
        <v>0</v>
      </c>
      <c r="Q970" s="16">
        <f t="shared" si="79"/>
        <v>0</v>
      </c>
    </row>
    <row r="971" spans="1:17" x14ac:dyDescent="0.25">
      <c r="A971" s="18" t="s">
        <v>617</v>
      </c>
      <c r="B971" s="19">
        <v>43088</v>
      </c>
      <c r="C971" s="19" t="s">
        <v>295</v>
      </c>
      <c r="D971" s="19" t="s">
        <v>300</v>
      </c>
      <c r="E971" s="3">
        <v>0.12</v>
      </c>
      <c r="H971" s="18" t="s">
        <v>367</v>
      </c>
      <c r="I971" s="18" t="s">
        <v>20</v>
      </c>
      <c r="J971" s="18" t="s">
        <v>21</v>
      </c>
      <c r="K971" s="18" t="s">
        <v>618</v>
      </c>
      <c r="L971" s="18" t="s">
        <v>618</v>
      </c>
      <c r="M971" s="20">
        <f t="shared" si="76"/>
        <v>8864.6899999999951</v>
      </c>
      <c r="N971" s="20">
        <f t="shared" si="75"/>
        <v>8864.5699999999943</v>
      </c>
      <c r="O971" s="16">
        <f t="shared" si="77"/>
        <v>0</v>
      </c>
      <c r="P971" s="16">
        <f t="shared" si="78"/>
        <v>0</v>
      </c>
      <c r="Q971" s="16">
        <f t="shared" si="79"/>
        <v>0</v>
      </c>
    </row>
    <row r="972" spans="1:17" x14ac:dyDescent="0.25">
      <c r="A972" s="18" t="s">
        <v>589</v>
      </c>
      <c r="B972" s="19">
        <v>43089</v>
      </c>
      <c r="C972" s="20" t="s">
        <v>299</v>
      </c>
      <c r="D972" s="19"/>
      <c r="F972" s="3">
        <v>54</v>
      </c>
      <c r="G972" s="20" t="s">
        <v>299</v>
      </c>
      <c r="H972" s="18" t="s">
        <v>590</v>
      </c>
      <c r="I972" s="18" t="s">
        <v>591</v>
      </c>
      <c r="J972" s="18" t="s">
        <v>7</v>
      </c>
      <c r="K972" s="16" t="s">
        <v>592</v>
      </c>
      <c r="L972" s="18" t="s">
        <v>592</v>
      </c>
      <c r="M972" s="20">
        <f t="shared" si="76"/>
        <v>8864.5699999999943</v>
      </c>
      <c r="N972" s="20">
        <f t="shared" si="75"/>
        <v>8918.5699999999943</v>
      </c>
      <c r="O972" s="16">
        <f t="shared" si="77"/>
        <v>0</v>
      </c>
      <c r="P972" s="16">
        <f t="shared" si="78"/>
        <v>0</v>
      </c>
      <c r="Q972" s="16">
        <f t="shared" si="79"/>
        <v>0</v>
      </c>
    </row>
    <row r="973" spans="1:17" x14ac:dyDescent="0.25">
      <c r="A973" s="18" t="s">
        <v>593</v>
      </c>
      <c r="B973" s="19">
        <v>43089</v>
      </c>
      <c r="C973" s="20" t="s">
        <v>299</v>
      </c>
      <c r="D973" s="19"/>
      <c r="F973" s="3">
        <v>10</v>
      </c>
      <c r="G973" s="20" t="s">
        <v>299</v>
      </c>
      <c r="H973" s="18" t="s">
        <v>594</v>
      </c>
      <c r="I973" s="18" t="s">
        <v>595</v>
      </c>
      <c r="J973" s="18" t="s">
        <v>7</v>
      </c>
      <c r="K973" s="18" t="s">
        <v>596</v>
      </c>
      <c r="L973" s="18" t="s">
        <v>597</v>
      </c>
      <c r="M973" s="20">
        <f t="shared" si="76"/>
        <v>8918.5699999999943</v>
      </c>
      <c r="N973" s="20">
        <f t="shared" si="75"/>
        <v>8928.5699999999943</v>
      </c>
      <c r="O973" s="16">
        <f t="shared" si="77"/>
        <v>0</v>
      </c>
      <c r="P973" s="16">
        <f t="shared" si="78"/>
        <v>0</v>
      </c>
      <c r="Q973" s="16">
        <f t="shared" si="79"/>
        <v>0</v>
      </c>
    </row>
    <row r="974" spans="1:17" x14ac:dyDescent="0.25">
      <c r="A974" s="18" t="s">
        <v>598</v>
      </c>
      <c r="B974" s="19">
        <v>43089</v>
      </c>
      <c r="C974" s="19" t="s">
        <v>292</v>
      </c>
      <c r="D974" s="19"/>
      <c r="F974" s="3">
        <v>450</v>
      </c>
      <c r="G974" s="20" t="s">
        <v>292</v>
      </c>
      <c r="H974" s="18" t="s">
        <v>344</v>
      </c>
      <c r="I974" s="18"/>
      <c r="J974" s="18" t="s">
        <v>599</v>
      </c>
      <c r="K974" s="18" t="s">
        <v>36</v>
      </c>
      <c r="L974" s="18" t="s">
        <v>600</v>
      </c>
      <c r="M974" s="20">
        <f t="shared" si="76"/>
        <v>8928.5699999999943</v>
      </c>
      <c r="N974" s="20">
        <f t="shared" si="75"/>
        <v>9378.5699999999943</v>
      </c>
      <c r="O974" s="16">
        <f t="shared" si="77"/>
        <v>0</v>
      </c>
      <c r="P974" s="16">
        <f t="shared" si="78"/>
        <v>0</v>
      </c>
      <c r="Q974" s="16">
        <f t="shared" si="79"/>
        <v>0</v>
      </c>
    </row>
    <row r="975" spans="1:17" x14ac:dyDescent="0.25">
      <c r="A975" s="18" t="s">
        <v>601</v>
      </c>
      <c r="B975" s="19">
        <v>43089</v>
      </c>
      <c r="C975" s="19" t="s">
        <v>295</v>
      </c>
      <c r="D975" s="19" t="s">
        <v>300</v>
      </c>
      <c r="E975" s="3">
        <v>2.54</v>
      </c>
      <c r="H975" s="18" t="s">
        <v>367</v>
      </c>
      <c r="I975" s="18" t="s">
        <v>20</v>
      </c>
      <c r="J975" s="18" t="s">
        <v>21</v>
      </c>
      <c r="K975" s="16" t="s">
        <v>600</v>
      </c>
      <c r="L975" s="18" t="s">
        <v>600</v>
      </c>
      <c r="M975" s="20">
        <f t="shared" si="76"/>
        <v>9378.5699999999943</v>
      </c>
      <c r="N975" s="20">
        <f t="shared" si="75"/>
        <v>9376.0299999999934</v>
      </c>
      <c r="O975" s="16">
        <f t="shared" si="77"/>
        <v>0</v>
      </c>
      <c r="P975" s="16">
        <f t="shared" si="78"/>
        <v>0</v>
      </c>
      <c r="Q975" s="16">
        <f t="shared" si="79"/>
        <v>0</v>
      </c>
    </row>
    <row r="976" spans="1:17" x14ac:dyDescent="0.25">
      <c r="A976" s="18" t="s">
        <v>488</v>
      </c>
      <c r="B976" s="19">
        <v>43090</v>
      </c>
      <c r="C976" s="19" t="s">
        <v>292</v>
      </c>
      <c r="D976" s="19" t="s">
        <v>301</v>
      </c>
      <c r="E976" s="3">
        <v>43.64</v>
      </c>
      <c r="H976" s="18" t="s">
        <v>252</v>
      </c>
      <c r="I976" s="18" t="s">
        <v>253</v>
      </c>
      <c r="J976" s="18" t="s">
        <v>489</v>
      </c>
      <c r="K976" s="16" t="s">
        <v>490</v>
      </c>
      <c r="L976" s="18" t="s">
        <v>491</v>
      </c>
      <c r="M976" s="20">
        <f t="shared" si="76"/>
        <v>9376.0299999999934</v>
      </c>
      <c r="N976" s="20">
        <f t="shared" si="75"/>
        <v>9332.389999999994</v>
      </c>
      <c r="O976" s="16">
        <f t="shared" si="77"/>
        <v>0</v>
      </c>
      <c r="P976" s="16">
        <f t="shared" si="78"/>
        <v>0</v>
      </c>
      <c r="Q976" s="16">
        <f t="shared" si="79"/>
        <v>0</v>
      </c>
    </row>
    <row r="977" spans="1:17" x14ac:dyDescent="0.25">
      <c r="A977" s="18" t="s">
        <v>492</v>
      </c>
      <c r="B977" s="19">
        <v>43090</v>
      </c>
      <c r="C977" s="19" t="s">
        <v>295</v>
      </c>
      <c r="D977" s="19" t="s">
        <v>301</v>
      </c>
      <c r="E977" s="3">
        <v>1215</v>
      </c>
      <c r="H977" s="18" t="s">
        <v>58</v>
      </c>
      <c r="I977" s="18" t="s">
        <v>59</v>
      </c>
      <c r="J977" s="18" t="s">
        <v>493</v>
      </c>
      <c r="K977" s="18" t="s">
        <v>494</v>
      </c>
      <c r="L977" s="18" t="s">
        <v>491</v>
      </c>
      <c r="M977" s="20">
        <f t="shared" si="76"/>
        <v>9332.389999999994</v>
      </c>
      <c r="N977" s="20">
        <f t="shared" si="75"/>
        <v>8117.389999999994</v>
      </c>
      <c r="O977" s="16">
        <f t="shared" si="77"/>
        <v>0</v>
      </c>
      <c r="P977" s="16">
        <f t="shared" si="78"/>
        <v>0</v>
      </c>
      <c r="Q977" s="16">
        <f t="shared" si="79"/>
        <v>0</v>
      </c>
    </row>
    <row r="978" spans="1:17" x14ac:dyDescent="0.25">
      <c r="A978" s="18" t="s">
        <v>495</v>
      </c>
      <c r="B978" s="19">
        <v>43090</v>
      </c>
      <c r="C978" s="19" t="s">
        <v>292</v>
      </c>
      <c r="D978" s="19" t="s">
        <v>301</v>
      </c>
      <c r="E978" s="3">
        <v>322.72000000000003</v>
      </c>
      <c r="H978" s="18" t="s">
        <v>28</v>
      </c>
      <c r="I978" s="18" t="s">
        <v>29</v>
      </c>
      <c r="J978" s="18" t="s">
        <v>496</v>
      </c>
      <c r="K978" s="18" t="s">
        <v>497</v>
      </c>
      <c r="L978" s="18" t="s">
        <v>498</v>
      </c>
      <c r="M978" s="20">
        <f t="shared" si="76"/>
        <v>8117.389999999994</v>
      </c>
      <c r="N978" s="20">
        <f t="shared" si="75"/>
        <v>7794.6699999999937</v>
      </c>
      <c r="O978" s="16">
        <f t="shared" si="77"/>
        <v>0</v>
      </c>
      <c r="P978" s="16">
        <f t="shared" si="78"/>
        <v>0</v>
      </c>
      <c r="Q978" s="16">
        <f t="shared" si="79"/>
        <v>0</v>
      </c>
    </row>
    <row r="979" spans="1:17" x14ac:dyDescent="0.25">
      <c r="A979" s="18" t="s">
        <v>499</v>
      </c>
      <c r="B979" s="19">
        <v>43090</v>
      </c>
      <c r="C979" s="19" t="s">
        <v>295</v>
      </c>
      <c r="D979" s="19" t="s">
        <v>301</v>
      </c>
      <c r="E979" s="3">
        <v>93.11</v>
      </c>
      <c r="H979" s="18" t="s">
        <v>24</v>
      </c>
      <c r="I979" s="18" t="s">
        <v>25</v>
      </c>
      <c r="J979" s="18" t="s">
        <v>500</v>
      </c>
      <c r="K979" s="18" t="s">
        <v>501</v>
      </c>
      <c r="L979" s="18" t="s">
        <v>502</v>
      </c>
      <c r="M979" s="20">
        <f t="shared" si="76"/>
        <v>7794.6699999999937</v>
      </c>
      <c r="N979" s="20">
        <f t="shared" ref="N979:N1042" si="80">M979+F979-E979</f>
        <v>7701.559999999994</v>
      </c>
      <c r="O979" s="16">
        <f t="shared" si="77"/>
        <v>0</v>
      </c>
      <c r="P979" s="16">
        <f t="shared" si="78"/>
        <v>0</v>
      </c>
      <c r="Q979" s="16">
        <f t="shared" si="79"/>
        <v>0</v>
      </c>
    </row>
    <row r="980" spans="1:17" x14ac:dyDescent="0.25">
      <c r="A980" s="18" t="s">
        <v>503</v>
      </c>
      <c r="B980" s="19">
        <v>43090</v>
      </c>
      <c r="C980" s="19" t="s">
        <v>295</v>
      </c>
      <c r="D980" s="19" t="s">
        <v>300</v>
      </c>
      <c r="E980" s="3">
        <v>85</v>
      </c>
      <c r="H980" s="18" t="s">
        <v>67</v>
      </c>
      <c r="I980" s="18" t="s">
        <v>68</v>
      </c>
      <c r="J980" s="18" t="s">
        <v>504</v>
      </c>
      <c r="K980" s="18" t="s">
        <v>505</v>
      </c>
      <c r="L980" s="18" t="s">
        <v>506</v>
      </c>
      <c r="M980" s="20">
        <f t="shared" si="76"/>
        <v>7701.559999999994</v>
      </c>
      <c r="N980" s="20">
        <f t="shared" si="80"/>
        <v>7616.559999999994</v>
      </c>
      <c r="O980" s="16">
        <f t="shared" si="77"/>
        <v>0</v>
      </c>
      <c r="P980" s="16">
        <f t="shared" si="78"/>
        <v>0</v>
      </c>
      <c r="Q980" s="16">
        <f t="shared" si="79"/>
        <v>0</v>
      </c>
    </row>
    <row r="981" spans="1:17" x14ac:dyDescent="0.25">
      <c r="A981" s="18" t="s">
        <v>507</v>
      </c>
      <c r="B981" s="19">
        <v>43090</v>
      </c>
      <c r="C981" s="19" t="s">
        <v>295</v>
      </c>
      <c r="D981" s="19" t="s">
        <v>301</v>
      </c>
      <c r="E981" s="3">
        <v>116.58</v>
      </c>
      <c r="H981" s="18" t="s">
        <v>508</v>
      </c>
      <c r="I981" s="18" t="s">
        <v>509</v>
      </c>
      <c r="J981" s="18" t="s">
        <v>510</v>
      </c>
      <c r="K981" s="18" t="s">
        <v>511</v>
      </c>
      <c r="L981" s="18" t="s">
        <v>512</v>
      </c>
      <c r="M981" s="20">
        <f t="shared" si="76"/>
        <v>7616.559999999994</v>
      </c>
      <c r="N981" s="20">
        <f t="shared" si="80"/>
        <v>7499.9799999999941</v>
      </c>
      <c r="O981" s="16">
        <f t="shared" si="77"/>
        <v>0</v>
      </c>
      <c r="P981" s="16">
        <f t="shared" si="78"/>
        <v>0</v>
      </c>
      <c r="Q981" s="16">
        <f t="shared" si="79"/>
        <v>0</v>
      </c>
    </row>
    <row r="982" spans="1:17" x14ac:dyDescent="0.25">
      <c r="A982" s="18" t="s">
        <v>513</v>
      </c>
      <c r="B982" s="19">
        <v>43090</v>
      </c>
      <c r="C982" s="19" t="s">
        <v>295</v>
      </c>
      <c r="D982" s="19" t="s">
        <v>301</v>
      </c>
      <c r="E982" s="3">
        <v>42.7</v>
      </c>
      <c r="H982" s="18" t="s">
        <v>514</v>
      </c>
      <c r="I982" s="18" t="s">
        <v>515</v>
      </c>
      <c r="J982" s="18" t="s">
        <v>516</v>
      </c>
      <c r="K982" s="18" t="s">
        <v>517</v>
      </c>
      <c r="L982" s="18" t="s">
        <v>518</v>
      </c>
      <c r="M982" s="20">
        <f t="shared" si="76"/>
        <v>7499.9799999999941</v>
      </c>
      <c r="N982" s="20">
        <f t="shared" si="80"/>
        <v>7457.2799999999943</v>
      </c>
      <c r="O982" s="16">
        <f t="shared" si="77"/>
        <v>0</v>
      </c>
      <c r="P982" s="16">
        <f t="shared" si="78"/>
        <v>0</v>
      </c>
      <c r="Q982" s="16">
        <f t="shared" si="79"/>
        <v>0</v>
      </c>
    </row>
    <row r="983" spans="1:17" x14ac:dyDescent="0.25">
      <c r="A983" s="18" t="s">
        <v>519</v>
      </c>
      <c r="B983" s="19">
        <v>43090</v>
      </c>
      <c r="C983" s="19" t="s">
        <v>295</v>
      </c>
      <c r="D983" s="19" t="s">
        <v>301</v>
      </c>
      <c r="E983" s="3">
        <v>129.80000000000001</v>
      </c>
      <c r="H983" s="18" t="s">
        <v>520</v>
      </c>
      <c r="I983" s="18" t="s">
        <v>521</v>
      </c>
      <c r="J983" s="18" t="s">
        <v>522</v>
      </c>
      <c r="K983" s="18" t="s">
        <v>523</v>
      </c>
      <c r="L983" s="18" t="s">
        <v>524</v>
      </c>
      <c r="M983" s="20">
        <f t="shared" si="76"/>
        <v>7457.2799999999943</v>
      </c>
      <c r="N983" s="20">
        <f t="shared" si="80"/>
        <v>7327.4799999999941</v>
      </c>
      <c r="O983" s="16">
        <f t="shared" si="77"/>
        <v>0</v>
      </c>
      <c r="P983" s="16">
        <f t="shared" si="78"/>
        <v>0</v>
      </c>
      <c r="Q983" s="16">
        <f t="shared" si="79"/>
        <v>0</v>
      </c>
    </row>
    <row r="984" spans="1:17" x14ac:dyDescent="0.25">
      <c r="A984" s="18" t="s">
        <v>525</v>
      </c>
      <c r="B984" s="19">
        <v>43090</v>
      </c>
      <c r="C984" s="19" t="s">
        <v>295</v>
      </c>
      <c r="D984" s="19" t="s">
        <v>301</v>
      </c>
      <c r="E984" s="3">
        <v>116.95</v>
      </c>
      <c r="H984" s="18" t="s">
        <v>526</v>
      </c>
      <c r="I984" s="18" t="s">
        <v>527</v>
      </c>
      <c r="J984" s="18" t="s">
        <v>528</v>
      </c>
      <c r="K984" s="18" t="s">
        <v>529</v>
      </c>
      <c r="L984" s="18" t="s">
        <v>530</v>
      </c>
      <c r="M984" s="20">
        <f t="shared" si="76"/>
        <v>7327.4799999999941</v>
      </c>
      <c r="N984" s="20">
        <f t="shared" si="80"/>
        <v>7210.5299999999943</v>
      </c>
      <c r="O984" s="16">
        <f t="shared" si="77"/>
        <v>0</v>
      </c>
      <c r="P984" s="16">
        <f t="shared" si="78"/>
        <v>0</v>
      </c>
      <c r="Q984" s="16">
        <f t="shared" si="79"/>
        <v>0</v>
      </c>
    </row>
    <row r="985" spans="1:17" x14ac:dyDescent="0.25">
      <c r="A985" s="18" t="s">
        <v>531</v>
      </c>
      <c r="B985" s="19">
        <v>43090</v>
      </c>
      <c r="C985" s="19" t="s">
        <v>295</v>
      </c>
      <c r="D985" s="19" t="s">
        <v>301</v>
      </c>
      <c r="E985" s="3">
        <v>83.21</v>
      </c>
      <c r="H985" s="18" t="s">
        <v>532</v>
      </c>
      <c r="I985" s="18" t="s">
        <v>533</v>
      </c>
      <c r="J985" s="18" t="s">
        <v>534</v>
      </c>
      <c r="K985" s="18" t="s">
        <v>535</v>
      </c>
      <c r="L985" s="18" t="s">
        <v>536</v>
      </c>
      <c r="M985" s="20">
        <f t="shared" si="76"/>
        <v>7210.5299999999943</v>
      </c>
      <c r="N985" s="20">
        <f t="shared" si="80"/>
        <v>7127.3199999999943</v>
      </c>
      <c r="O985" s="16">
        <f t="shared" si="77"/>
        <v>0</v>
      </c>
      <c r="P985" s="16">
        <f t="shared" si="78"/>
        <v>0</v>
      </c>
      <c r="Q985" s="16">
        <f t="shared" si="79"/>
        <v>0</v>
      </c>
    </row>
    <row r="986" spans="1:17" x14ac:dyDescent="0.25">
      <c r="A986" s="18" t="s">
        <v>537</v>
      </c>
      <c r="B986" s="19">
        <v>43090</v>
      </c>
      <c r="C986" s="19" t="s">
        <v>295</v>
      </c>
      <c r="D986" s="19" t="s">
        <v>301</v>
      </c>
      <c r="E986" s="3">
        <v>23.42</v>
      </c>
      <c r="H986" s="18" t="s">
        <v>538</v>
      </c>
      <c r="I986" s="18" t="s">
        <v>539</v>
      </c>
      <c r="J986" s="18" t="s">
        <v>540</v>
      </c>
      <c r="K986" s="18" t="s">
        <v>541</v>
      </c>
      <c r="L986" s="18" t="s">
        <v>542</v>
      </c>
      <c r="M986" s="20">
        <f t="shared" si="76"/>
        <v>7127.3199999999943</v>
      </c>
      <c r="N986" s="20">
        <f t="shared" si="80"/>
        <v>7103.8999999999942</v>
      </c>
      <c r="O986" s="16">
        <f t="shared" si="77"/>
        <v>0</v>
      </c>
      <c r="P986" s="16">
        <f t="shared" si="78"/>
        <v>0</v>
      </c>
      <c r="Q986" s="16">
        <f t="shared" si="79"/>
        <v>0</v>
      </c>
    </row>
    <row r="987" spans="1:17" x14ac:dyDescent="0.25">
      <c r="A987" s="18" t="s">
        <v>543</v>
      </c>
      <c r="B987" s="19">
        <v>43090</v>
      </c>
      <c r="C987" s="19" t="s">
        <v>295</v>
      </c>
      <c r="D987" s="19" t="s">
        <v>301</v>
      </c>
      <c r="E987" s="3">
        <v>566.57000000000005</v>
      </c>
      <c r="H987" s="18" t="s">
        <v>544</v>
      </c>
      <c r="I987" s="18" t="s">
        <v>545</v>
      </c>
      <c r="J987" s="18" t="s">
        <v>546</v>
      </c>
      <c r="K987" s="18" t="s">
        <v>547</v>
      </c>
      <c r="L987" s="18" t="s">
        <v>548</v>
      </c>
      <c r="M987" s="20">
        <f t="shared" si="76"/>
        <v>7103.8999999999942</v>
      </c>
      <c r="N987" s="20">
        <f t="shared" si="80"/>
        <v>6537.3299999999945</v>
      </c>
      <c r="O987" s="16">
        <f t="shared" si="77"/>
        <v>0</v>
      </c>
      <c r="P987" s="16">
        <f t="shared" si="78"/>
        <v>0</v>
      </c>
      <c r="Q987" s="16">
        <f t="shared" si="79"/>
        <v>0</v>
      </c>
    </row>
    <row r="988" spans="1:17" x14ac:dyDescent="0.25">
      <c r="A988" s="18" t="s">
        <v>549</v>
      </c>
      <c r="B988" s="19">
        <v>43090</v>
      </c>
      <c r="C988" s="19" t="s">
        <v>289</v>
      </c>
      <c r="D988" s="19" t="s">
        <v>301</v>
      </c>
      <c r="E988" s="3">
        <v>200</v>
      </c>
      <c r="H988" s="18" t="s">
        <v>279</v>
      </c>
      <c r="I988" s="18" t="s">
        <v>280</v>
      </c>
      <c r="J988" s="18" t="s">
        <v>550</v>
      </c>
      <c r="K988" s="18" t="s">
        <v>551</v>
      </c>
      <c r="L988" s="18" t="s">
        <v>491</v>
      </c>
      <c r="M988" s="20">
        <f t="shared" si="76"/>
        <v>6537.3299999999945</v>
      </c>
      <c r="N988" s="20">
        <f t="shared" si="80"/>
        <v>6337.3299999999945</v>
      </c>
      <c r="O988" s="16">
        <f t="shared" si="77"/>
        <v>0</v>
      </c>
      <c r="P988" s="16">
        <f t="shared" si="78"/>
        <v>0</v>
      </c>
      <c r="Q988" s="16">
        <f t="shared" si="79"/>
        <v>0</v>
      </c>
    </row>
    <row r="989" spans="1:17" x14ac:dyDescent="0.25">
      <c r="A989" s="18" t="s">
        <v>552</v>
      </c>
      <c r="B989" s="19">
        <v>43090</v>
      </c>
      <c r="C989" s="19" t="s">
        <v>289</v>
      </c>
      <c r="D989" s="19" t="s">
        <v>301</v>
      </c>
      <c r="E989" s="3">
        <v>67.23</v>
      </c>
      <c r="H989" s="18" t="s">
        <v>69</v>
      </c>
      <c r="I989" s="18" t="s">
        <v>70</v>
      </c>
      <c r="J989" s="18" t="s">
        <v>553</v>
      </c>
      <c r="K989" s="18" t="s">
        <v>554</v>
      </c>
      <c r="L989" s="18" t="s">
        <v>555</v>
      </c>
      <c r="M989" s="20">
        <f t="shared" si="76"/>
        <v>6337.3299999999945</v>
      </c>
      <c r="N989" s="20">
        <f t="shared" si="80"/>
        <v>6270.0999999999949</v>
      </c>
      <c r="O989" s="16">
        <f t="shared" si="77"/>
        <v>0</v>
      </c>
      <c r="P989" s="16">
        <f t="shared" si="78"/>
        <v>0</v>
      </c>
      <c r="Q989" s="16">
        <f t="shared" si="79"/>
        <v>0</v>
      </c>
    </row>
    <row r="990" spans="1:17" x14ac:dyDescent="0.25">
      <c r="A990" s="18" t="s">
        <v>556</v>
      </c>
      <c r="B990" s="19">
        <v>43090</v>
      </c>
      <c r="C990" s="19" t="s">
        <v>295</v>
      </c>
      <c r="D990" s="19" t="s">
        <v>301</v>
      </c>
      <c r="E990" s="3">
        <v>43.27</v>
      </c>
      <c r="H990" s="18" t="s">
        <v>10</v>
      </c>
      <c r="I990" s="18" t="s">
        <v>11</v>
      </c>
      <c r="J990" s="18" t="s">
        <v>557</v>
      </c>
      <c r="K990" s="18" t="s">
        <v>558</v>
      </c>
      <c r="L990" s="18" t="s">
        <v>491</v>
      </c>
      <c r="M990" s="20">
        <f t="shared" si="76"/>
        <v>6270.0999999999949</v>
      </c>
      <c r="N990" s="20">
        <f t="shared" si="80"/>
        <v>6226.8299999999945</v>
      </c>
      <c r="O990" s="16">
        <f t="shared" si="77"/>
        <v>0</v>
      </c>
      <c r="P990" s="16">
        <f t="shared" si="78"/>
        <v>0</v>
      </c>
      <c r="Q990" s="16">
        <f t="shared" si="79"/>
        <v>0</v>
      </c>
    </row>
    <row r="991" spans="1:17" x14ac:dyDescent="0.25">
      <c r="A991" s="18" t="s">
        <v>559</v>
      </c>
      <c r="B991" s="19">
        <v>43090</v>
      </c>
      <c r="C991" s="19" t="s">
        <v>289</v>
      </c>
      <c r="D991" s="19" t="s">
        <v>301</v>
      </c>
      <c r="E991" s="3">
        <v>109.8</v>
      </c>
      <c r="H991" s="18" t="s">
        <v>560</v>
      </c>
      <c r="I991" s="18" t="s">
        <v>561</v>
      </c>
      <c r="J991" s="18" t="s">
        <v>562</v>
      </c>
      <c r="K991" s="18" t="s">
        <v>563</v>
      </c>
      <c r="L991" s="18" t="s">
        <v>564</v>
      </c>
      <c r="M991" s="20">
        <f t="shared" si="76"/>
        <v>6226.8299999999945</v>
      </c>
      <c r="N991" s="20">
        <f t="shared" si="80"/>
        <v>6117.0299999999943</v>
      </c>
      <c r="O991" s="16">
        <f t="shared" si="77"/>
        <v>0</v>
      </c>
      <c r="P991" s="16">
        <f t="shared" si="78"/>
        <v>0</v>
      </c>
      <c r="Q991" s="16">
        <f t="shared" si="79"/>
        <v>0</v>
      </c>
    </row>
    <row r="992" spans="1:17" x14ac:dyDescent="0.25">
      <c r="A992" s="18" t="s">
        <v>565</v>
      </c>
      <c r="B992" s="19">
        <v>43090</v>
      </c>
      <c r="C992" s="19" t="s">
        <v>295</v>
      </c>
      <c r="D992" s="19" t="s">
        <v>303</v>
      </c>
      <c r="E992" s="3">
        <v>66.599999999999994</v>
      </c>
      <c r="H992" s="18" t="s">
        <v>566</v>
      </c>
      <c r="I992" s="18" t="s">
        <v>567</v>
      </c>
      <c r="J992" s="18" t="s">
        <v>568</v>
      </c>
      <c r="K992" s="18" t="s">
        <v>569</v>
      </c>
      <c r="L992" s="18" t="s">
        <v>491</v>
      </c>
      <c r="M992" s="20">
        <f t="shared" si="76"/>
        <v>6117.0299999999943</v>
      </c>
      <c r="N992" s="20">
        <f t="shared" si="80"/>
        <v>6050.4299999999939</v>
      </c>
      <c r="O992" s="16">
        <f t="shared" si="77"/>
        <v>0</v>
      </c>
      <c r="P992" s="16">
        <f t="shared" si="78"/>
        <v>0</v>
      </c>
      <c r="Q992" s="16">
        <f t="shared" si="79"/>
        <v>0</v>
      </c>
    </row>
    <row r="993" spans="1:17" x14ac:dyDescent="0.25">
      <c r="A993" s="18" t="s">
        <v>570</v>
      </c>
      <c r="B993" s="19">
        <v>43090</v>
      </c>
      <c r="C993" s="19" t="s">
        <v>295</v>
      </c>
      <c r="D993" s="19" t="s">
        <v>303</v>
      </c>
      <c r="E993" s="3">
        <v>164.65</v>
      </c>
      <c r="H993" s="18" t="s">
        <v>571</v>
      </c>
      <c r="I993" s="18" t="s">
        <v>572</v>
      </c>
      <c r="J993" s="18" t="s">
        <v>568</v>
      </c>
      <c r="K993" s="18" t="s">
        <v>573</v>
      </c>
      <c r="L993" s="18" t="s">
        <v>491</v>
      </c>
      <c r="M993" s="20">
        <f t="shared" si="76"/>
        <v>6050.4299999999939</v>
      </c>
      <c r="N993" s="20">
        <f t="shared" si="80"/>
        <v>5885.7799999999943</v>
      </c>
      <c r="O993" s="16">
        <f t="shared" si="77"/>
        <v>0</v>
      </c>
      <c r="P993" s="16">
        <f t="shared" si="78"/>
        <v>0</v>
      </c>
      <c r="Q993" s="16">
        <f t="shared" si="79"/>
        <v>0</v>
      </c>
    </row>
    <row r="994" spans="1:17" x14ac:dyDescent="0.25">
      <c r="A994" s="18" t="s">
        <v>574</v>
      </c>
      <c r="B994" s="19">
        <v>43090</v>
      </c>
      <c r="C994" s="19" t="s">
        <v>295</v>
      </c>
      <c r="D994" s="19" t="s">
        <v>303</v>
      </c>
      <c r="E994" s="3">
        <v>37</v>
      </c>
      <c r="H994" s="18" t="s">
        <v>575</v>
      </c>
      <c r="I994" s="18" t="s">
        <v>220</v>
      </c>
      <c r="J994" s="18" t="s">
        <v>576</v>
      </c>
      <c r="K994" s="18" t="s">
        <v>577</v>
      </c>
      <c r="L994" s="18" t="s">
        <v>491</v>
      </c>
      <c r="M994" s="20">
        <f t="shared" si="76"/>
        <v>5885.7799999999943</v>
      </c>
      <c r="N994" s="20">
        <f t="shared" si="80"/>
        <v>5848.7799999999943</v>
      </c>
      <c r="O994" s="16">
        <f t="shared" si="77"/>
        <v>0</v>
      </c>
      <c r="P994" s="16">
        <f t="shared" si="78"/>
        <v>0</v>
      </c>
      <c r="Q994" s="16">
        <f t="shared" si="79"/>
        <v>0</v>
      </c>
    </row>
    <row r="995" spans="1:17" x14ac:dyDescent="0.25">
      <c r="A995" s="18" t="s">
        <v>578</v>
      </c>
      <c r="B995" s="19">
        <v>43090</v>
      </c>
      <c r="C995" s="20" t="s">
        <v>299</v>
      </c>
      <c r="D995" s="19"/>
      <c r="F995" s="3">
        <v>150</v>
      </c>
      <c r="G995" s="20" t="s">
        <v>299</v>
      </c>
      <c r="H995" s="18" t="s">
        <v>173</v>
      </c>
      <c r="I995" s="18" t="s">
        <v>174</v>
      </c>
      <c r="J995" s="18" t="s">
        <v>7</v>
      </c>
      <c r="K995" s="18" t="s">
        <v>579</v>
      </c>
      <c r="L995" s="18" t="s">
        <v>579</v>
      </c>
      <c r="M995" s="20">
        <f t="shared" si="76"/>
        <v>5848.7799999999943</v>
      </c>
      <c r="N995" s="20">
        <f t="shared" si="80"/>
        <v>5998.7799999999943</v>
      </c>
      <c r="O995" s="16">
        <f t="shared" si="77"/>
        <v>0</v>
      </c>
      <c r="P995" s="16">
        <f t="shared" si="78"/>
        <v>0</v>
      </c>
      <c r="Q995" s="16">
        <f t="shared" si="79"/>
        <v>0</v>
      </c>
    </row>
    <row r="996" spans="1:17" x14ac:dyDescent="0.25">
      <c r="A996" s="18" t="s">
        <v>580</v>
      </c>
      <c r="B996" s="19">
        <v>43090</v>
      </c>
      <c r="C996" s="20" t="s">
        <v>299</v>
      </c>
      <c r="D996" s="19"/>
      <c r="F996" s="3">
        <v>27</v>
      </c>
      <c r="G996" s="20" t="s">
        <v>299</v>
      </c>
      <c r="H996" s="18" t="s">
        <v>581</v>
      </c>
      <c r="I996" s="18" t="s">
        <v>582</v>
      </c>
      <c r="J996" s="18" t="s">
        <v>7</v>
      </c>
      <c r="K996" s="18" t="s">
        <v>39</v>
      </c>
      <c r="L996" s="18" t="s">
        <v>583</v>
      </c>
      <c r="M996" s="20">
        <f t="shared" si="76"/>
        <v>5998.7799999999943</v>
      </c>
      <c r="N996" s="20">
        <f t="shared" si="80"/>
        <v>6025.7799999999943</v>
      </c>
      <c r="O996" s="16">
        <f t="shared" si="77"/>
        <v>0</v>
      </c>
      <c r="P996" s="16">
        <f t="shared" si="78"/>
        <v>0</v>
      </c>
      <c r="Q996" s="16">
        <f t="shared" si="79"/>
        <v>0</v>
      </c>
    </row>
    <row r="997" spans="1:17" x14ac:dyDescent="0.25">
      <c r="A997" s="18" t="s">
        <v>584</v>
      </c>
      <c r="B997" s="19">
        <v>43090</v>
      </c>
      <c r="C997" s="20" t="s">
        <v>299</v>
      </c>
      <c r="D997" s="19"/>
      <c r="F997" s="3">
        <v>27</v>
      </c>
      <c r="G997" s="20" t="s">
        <v>299</v>
      </c>
      <c r="H997" s="18" t="s">
        <v>122</v>
      </c>
      <c r="I997" s="18" t="s">
        <v>123</v>
      </c>
      <c r="J997" s="18" t="s">
        <v>585</v>
      </c>
      <c r="K997" s="18"/>
      <c r="L997" s="18" t="s">
        <v>586</v>
      </c>
      <c r="M997" s="20">
        <f t="shared" si="76"/>
        <v>6025.7799999999943</v>
      </c>
      <c r="N997" s="20">
        <f t="shared" si="80"/>
        <v>6052.7799999999943</v>
      </c>
      <c r="O997" s="16">
        <f t="shared" si="77"/>
        <v>0</v>
      </c>
      <c r="P997" s="16">
        <f t="shared" si="78"/>
        <v>0</v>
      </c>
      <c r="Q997" s="16">
        <f t="shared" si="79"/>
        <v>0</v>
      </c>
    </row>
    <row r="998" spans="1:17" x14ac:dyDescent="0.25">
      <c r="A998" s="18" t="s">
        <v>587</v>
      </c>
      <c r="B998" s="19">
        <v>43090</v>
      </c>
      <c r="C998" s="19" t="s">
        <v>295</v>
      </c>
      <c r="D998" s="19" t="s">
        <v>300</v>
      </c>
      <c r="E998" s="3">
        <v>13.93</v>
      </c>
      <c r="H998" s="18" t="s">
        <v>367</v>
      </c>
      <c r="I998" s="18" t="s">
        <v>20</v>
      </c>
      <c r="J998" s="18" t="s">
        <v>21</v>
      </c>
      <c r="K998" s="18" t="s">
        <v>588</v>
      </c>
      <c r="L998" s="18" t="s">
        <v>588</v>
      </c>
      <c r="M998" s="20">
        <f t="shared" si="76"/>
        <v>6052.7799999999943</v>
      </c>
      <c r="N998" s="20">
        <f t="shared" si="80"/>
        <v>6038.849999999994</v>
      </c>
      <c r="O998" s="16">
        <f t="shared" si="77"/>
        <v>0</v>
      </c>
      <c r="P998" s="16">
        <f t="shared" si="78"/>
        <v>0</v>
      </c>
      <c r="Q998" s="16">
        <f t="shared" si="79"/>
        <v>0</v>
      </c>
    </row>
    <row r="999" spans="1:17" x14ac:dyDescent="0.25">
      <c r="A999" s="18" t="s">
        <v>442</v>
      </c>
      <c r="B999" s="19">
        <v>43091</v>
      </c>
      <c r="C999" s="20" t="s">
        <v>299</v>
      </c>
      <c r="D999" s="19"/>
      <c r="F999" s="3">
        <v>20</v>
      </c>
      <c r="G999" s="20" t="s">
        <v>299</v>
      </c>
      <c r="H999" s="18" t="s">
        <v>104</v>
      </c>
      <c r="I999" s="18" t="s">
        <v>105</v>
      </c>
      <c r="J999" s="18" t="s">
        <v>443</v>
      </c>
      <c r="K999" s="18"/>
      <c r="L999" s="18" t="s">
        <v>444</v>
      </c>
      <c r="M999" s="20">
        <f t="shared" si="76"/>
        <v>6038.849999999994</v>
      </c>
      <c r="N999" s="20">
        <f t="shared" si="80"/>
        <v>6058.849999999994</v>
      </c>
      <c r="O999" s="16">
        <f t="shared" si="77"/>
        <v>0</v>
      </c>
      <c r="P999" s="16">
        <f t="shared" si="78"/>
        <v>0</v>
      </c>
      <c r="Q999" s="16">
        <f t="shared" si="79"/>
        <v>0</v>
      </c>
    </row>
    <row r="1000" spans="1:17" x14ac:dyDescent="0.25">
      <c r="A1000" s="18" t="s">
        <v>445</v>
      </c>
      <c r="B1000" s="19">
        <v>43091</v>
      </c>
      <c r="C1000" s="20" t="s">
        <v>299</v>
      </c>
      <c r="D1000" s="19"/>
      <c r="F1000" s="3">
        <v>20</v>
      </c>
      <c r="G1000" s="20" t="s">
        <v>299</v>
      </c>
      <c r="H1000" s="18" t="s">
        <v>446</v>
      </c>
      <c r="I1000" s="18" t="s">
        <v>447</v>
      </c>
      <c r="J1000" s="18" t="s">
        <v>448</v>
      </c>
      <c r="K1000" s="18"/>
      <c r="L1000" s="18" t="s">
        <v>449</v>
      </c>
      <c r="M1000" s="20">
        <f t="shared" si="76"/>
        <v>6058.849999999994</v>
      </c>
      <c r="N1000" s="20">
        <f t="shared" si="80"/>
        <v>6078.849999999994</v>
      </c>
      <c r="O1000" s="16">
        <f t="shared" si="77"/>
        <v>0</v>
      </c>
      <c r="P1000" s="16">
        <f t="shared" si="78"/>
        <v>0</v>
      </c>
      <c r="Q1000" s="16">
        <f t="shared" si="79"/>
        <v>0</v>
      </c>
    </row>
    <row r="1001" spans="1:17" x14ac:dyDescent="0.25">
      <c r="A1001" s="18" t="s">
        <v>450</v>
      </c>
      <c r="B1001" s="19">
        <v>43091</v>
      </c>
      <c r="C1001" s="20" t="s">
        <v>299</v>
      </c>
      <c r="D1001" s="19"/>
      <c r="F1001" s="3">
        <v>37</v>
      </c>
      <c r="G1001" s="20" t="s">
        <v>299</v>
      </c>
      <c r="H1001" s="18" t="s">
        <v>451</v>
      </c>
      <c r="I1001" s="18" t="s">
        <v>452</v>
      </c>
      <c r="J1001" s="18" t="s">
        <v>453</v>
      </c>
      <c r="K1001" s="18"/>
      <c r="L1001" s="18" t="s">
        <v>454</v>
      </c>
      <c r="M1001" s="20">
        <f t="shared" si="76"/>
        <v>6078.849999999994</v>
      </c>
      <c r="N1001" s="20">
        <f t="shared" si="80"/>
        <v>6115.849999999994</v>
      </c>
      <c r="O1001" s="16">
        <f t="shared" si="77"/>
        <v>0</v>
      </c>
      <c r="P1001" s="16">
        <f t="shared" si="78"/>
        <v>0</v>
      </c>
      <c r="Q1001" s="16">
        <f t="shared" si="79"/>
        <v>0</v>
      </c>
    </row>
    <row r="1002" spans="1:17" x14ac:dyDescent="0.25">
      <c r="A1002" s="18" t="s">
        <v>455</v>
      </c>
      <c r="B1002" s="19">
        <v>43091</v>
      </c>
      <c r="C1002" s="20" t="s">
        <v>299</v>
      </c>
      <c r="D1002" s="19"/>
      <c r="F1002" s="3">
        <v>10</v>
      </c>
      <c r="G1002" s="20" t="s">
        <v>299</v>
      </c>
      <c r="H1002" s="18" t="s">
        <v>456</v>
      </c>
      <c r="I1002" s="18" t="s">
        <v>457</v>
      </c>
      <c r="J1002" s="18" t="s">
        <v>7</v>
      </c>
      <c r="K1002" s="18" t="s">
        <v>102</v>
      </c>
      <c r="L1002" s="18" t="s">
        <v>458</v>
      </c>
      <c r="M1002" s="20">
        <f t="shared" si="76"/>
        <v>6115.849999999994</v>
      </c>
      <c r="N1002" s="20">
        <f t="shared" si="80"/>
        <v>6125.849999999994</v>
      </c>
      <c r="O1002" s="16">
        <f t="shared" si="77"/>
        <v>0</v>
      </c>
      <c r="P1002" s="16">
        <f t="shared" si="78"/>
        <v>0</v>
      </c>
      <c r="Q1002" s="16">
        <f t="shared" si="79"/>
        <v>0</v>
      </c>
    </row>
    <row r="1003" spans="1:17" x14ac:dyDescent="0.25">
      <c r="A1003" s="18" t="s">
        <v>459</v>
      </c>
      <c r="B1003" s="19">
        <v>43091</v>
      </c>
      <c r="C1003" s="20" t="s">
        <v>299</v>
      </c>
      <c r="D1003" s="19"/>
      <c r="F1003" s="3">
        <v>27</v>
      </c>
      <c r="G1003" s="20" t="s">
        <v>299</v>
      </c>
      <c r="H1003" s="18" t="s">
        <v>231</v>
      </c>
      <c r="I1003" s="18" t="s">
        <v>232</v>
      </c>
      <c r="J1003" s="18" t="s">
        <v>7</v>
      </c>
      <c r="K1003" s="18" t="s">
        <v>50</v>
      </c>
      <c r="L1003" s="18" t="s">
        <v>460</v>
      </c>
      <c r="M1003" s="20">
        <f t="shared" si="76"/>
        <v>6125.849999999994</v>
      </c>
      <c r="N1003" s="20">
        <f t="shared" si="80"/>
        <v>6152.849999999994</v>
      </c>
      <c r="O1003" s="16">
        <f t="shared" si="77"/>
        <v>0</v>
      </c>
      <c r="P1003" s="16">
        <f t="shared" si="78"/>
        <v>0</v>
      </c>
      <c r="Q1003" s="16">
        <f t="shared" si="79"/>
        <v>0</v>
      </c>
    </row>
    <row r="1004" spans="1:17" x14ac:dyDescent="0.25">
      <c r="A1004" s="18" t="s">
        <v>461</v>
      </c>
      <c r="B1004" s="19">
        <v>43091</v>
      </c>
      <c r="C1004" s="20" t="s">
        <v>299</v>
      </c>
      <c r="D1004" s="19"/>
      <c r="F1004" s="3">
        <v>27</v>
      </c>
      <c r="G1004" s="20" t="s">
        <v>299</v>
      </c>
      <c r="H1004" s="18" t="s">
        <v>462</v>
      </c>
      <c r="I1004" s="18" t="s">
        <v>463</v>
      </c>
      <c r="J1004" s="18" t="s">
        <v>7</v>
      </c>
      <c r="K1004" s="18" t="s">
        <v>464</v>
      </c>
      <c r="L1004" s="18" t="s">
        <v>464</v>
      </c>
      <c r="M1004" s="20">
        <f t="shared" si="76"/>
        <v>6152.849999999994</v>
      </c>
      <c r="N1004" s="20">
        <f t="shared" si="80"/>
        <v>6179.849999999994</v>
      </c>
      <c r="O1004" s="16">
        <f t="shared" si="77"/>
        <v>0</v>
      </c>
      <c r="P1004" s="16">
        <f t="shared" si="78"/>
        <v>0</v>
      </c>
      <c r="Q1004" s="16">
        <f t="shared" si="79"/>
        <v>0</v>
      </c>
    </row>
    <row r="1005" spans="1:17" x14ac:dyDescent="0.25">
      <c r="A1005" s="18" t="s">
        <v>465</v>
      </c>
      <c r="B1005" s="19">
        <v>43091</v>
      </c>
      <c r="C1005" s="20" t="s">
        <v>299</v>
      </c>
      <c r="D1005" s="19"/>
      <c r="F1005" s="3">
        <v>20</v>
      </c>
      <c r="G1005" s="20" t="s">
        <v>299</v>
      </c>
      <c r="H1005" s="18" t="s">
        <v>466</v>
      </c>
      <c r="I1005" s="18" t="s">
        <v>467</v>
      </c>
      <c r="J1005" s="18" t="s">
        <v>7</v>
      </c>
      <c r="K1005" s="18" t="s">
        <v>39</v>
      </c>
      <c r="L1005" s="18" t="s">
        <v>468</v>
      </c>
      <c r="M1005" s="20">
        <f t="shared" si="76"/>
        <v>6179.849999999994</v>
      </c>
      <c r="N1005" s="20">
        <f t="shared" si="80"/>
        <v>6199.849999999994</v>
      </c>
      <c r="O1005" s="16">
        <f t="shared" si="77"/>
        <v>0</v>
      </c>
      <c r="P1005" s="16">
        <f t="shared" si="78"/>
        <v>0</v>
      </c>
      <c r="Q1005" s="16">
        <f t="shared" si="79"/>
        <v>0</v>
      </c>
    </row>
    <row r="1006" spans="1:17" x14ac:dyDescent="0.25">
      <c r="A1006" s="18" t="s">
        <v>469</v>
      </c>
      <c r="B1006" s="19">
        <v>43091</v>
      </c>
      <c r="C1006" s="20" t="s">
        <v>299</v>
      </c>
      <c r="D1006" s="19"/>
      <c r="F1006" s="3">
        <v>36.5</v>
      </c>
      <c r="G1006" s="20" t="s">
        <v>299</v>
      </c>
      <c r="H1006" s="18" t="s">
        <v>470</v>
      </c>
      <c r="I1006" s="18" t="s">
        <v>471</v>
      </c>
      <c r="J1006" s="18" t="s">
        <v>7</v>
      </c>
      <c r="K1006" s="18" t="s">
        <v>39</v>
      </c>
      <c r="L1006" s="18" t="s">
        <v>472</v>
      </c>
      <c r="M1006" s="20">
        <f t="shared" si="76"/>
        <v>6199.849999999994</v>
      </c>
      <c r="N1006" s="20">
        <f t="shared" si="80"/>
        <v>6236.349999999994</v>
      </c>
      <c r="O1006" s="16">
        <f t="shared" si="77"/>
        <v>0</v>
      </c>
      <c r="P1006" s="16">
        <f t="shared" si="78"/>
        <v>0</v>
      </c>
      <c r="Q1006" s="16">
        <f t="shared" si="79"/>
        <v>0</v>
      </c>
    </row>
    <row r="1007" spans="1:17" x14ac:dyDescent="0.25">
      <c r="A1007" s="18" t="s">
        <v>473</v>
      </c>
      <c r="B1007" s="19">
        <v>43091</v>
      </c>
      <c r="C1007" s="20" t="s">
        <v>299</v>
      </c>
      <c r="D1007" s="19"/>
      <c r="F1007" s="3">
        <v>13.5</v>
      </c>
      <c r="G1007" s="20" t="s">
        <v>299</v>
      </c>
      <c r="H1007" s="18" t="s">
        <v>474</v>
      </c>
      <c r="I1007" s="16" t="s">
        <v>475</v>
      </c>
      <c r="J1007" s="18" t="s">
        <v>7</v>
      </c>
      <c r="K1007" s="18" t="s">
        <v>50</v>
      </c>
      <c r="L1007" s="18" t="s">
        <v>476</v>
      </c>
      <c r="M1007" s="20">
        <f t="shared" si="76"/>
        <v>6236.349999999994</v>
      </c>
      <c r="N1007" s="20">
        <f t="shared" si="80"/>
        <v>6249.849999999994</v>
      </c>
      <c r="O1007" s="16">
        <f t="shared" si="77"/>
        <v>0</v>
      </c>
      <c r="P1007" s="16">
        <f t="shared" si="78"/>
        <v>0</v>
      </c>
      <c r="Q1007" s="16">
        <f t="shared" si="79"/>
        <v>0</v>
      </c>
    </row>
    <row r="1008" spans="1:17" x14ac:dyDescent="0.25">
      <c r="A1008" s="18" t="s">
        <v>477</v>
      </c>
      <c r="B1008" s="19">
        <v>43091</v>
      </c>
      <c r="C1008" s="20" t="s">
        <v>299</v>
      </c>
      <c r="D1008" s="19"/>
      <c r="F1008" s="3">
        <v>27</v>
      </c>
      <c r="G1008" s="20" t="s">
        <v>299</v>
      </c>
      <c r="H1008" s="18" t="s">
        <v>478</v>
      </c>
      <c r="I1008" s="18" t="s">
        <v>479</v>
      </c>
      <c r="J1008" s="18" t="s">
        <v>480</v>
      </c>
      <c r="K1008" s="18"/>
      <c r="L1008" s="18" t="s">
        <v>481</v>
      </c>
      <c r="M1008" s="20">
        <f t="shared" si="76"/>
        <v>6249.849999999994</v>
      </c>
      <c r="N1008" s="20">
        <f t="shared" si="80"/>
        <v>6276.849999999994</v>
      </c>
      <c r="O1008" s="16">
        <f t="shared" si="77"/>
        <v>0</v>
      </c>
      <c r="P1008" s="16">
        <f t="shared" si="78"/>
        <v>0</v>
      </c>
      <c r="Q1008" s="16">
        <f t="shared" si="79"/>
        <v>0</v>
      </c>
    </row>
    <row r="1009" spans="1:17" x14ac:dyDescent="0.25">
      <c r="A1009" s="18" t="s">
        <v>482</v>
      </c>
      <c r="B1009" s="19">
        <v>43091</v>
      </c>
      <c r="C1009" s="20" t="s">
        <v>299</v>
      </c>
      <c r="D1009" s="19"/>
      <c r="F1009" s="3">
        <v>150</v>
      </c>
      <c r="G1009" s="20" t="s">
        <v>299</v>
      </c>
      <c r="H1009" s="18" t="s">
        <v>483</v>
      </c>
      <c r="I1009" s="18" t="s">
        <v>484</v>
      </c>
      <c r="J1009" s="18" t="s">
        <v>7</v>
      </c>
      <c r="K1009" s="18" t="s">
        <v>39</v>
      </c>
      <c r="L1009" s="18" t="s">
        <v>485</v>
      </c>
      <c r="M1009" s="20">
        <f t="shared" si="76"/>
        <v>6276.849999999994</v>
      </c>
      <c r="N1009" s="20">
        <f t="shared" si="80"/>
        <v>6426.849999999994</v>
      </c>
      <c r="O1009" s="16">
        <f t="shared" si="77"/>
        <v>0</v>
      </c>
      <c r="P1009" s="16">
        <f t="shared" si="78"/>
        <v>0</v>
      </c>
      <c r="Q1009" s="16">
        <f t="shared" si="79"/>
        <v>0</v>
      </c>
    </row>
    <row r="1010" spans="1:17" x14ac:dyDescent="0.25">
      <c r="A1010" s="18" t="s">
        <v>486</v>
      </c>
      <c r="B1010" s="19">
        <v>43091</v>
      </c>
      <c r="C1010" s="19" t="s">
        <v>295</v>
      </c>
      <c r="D1010" s="19" t="s">
        <v>300</v>
      </c>
      <c r="E1010" s="3">
        <v>0.84</v>
      </c>
      <c r="H1010" s="18" t="s">
        <v>367</v>
      </c>
      <c r="I1010" s="18" t="s">
        <v>20</v>
      </c>
      <c r="J1010" s="18" t="s">
        <v>21</v>
      </c>
      <c r="K1010" s="16" t="s">
        <v>487</v>
      </c>
      <c r="L1010" s="18" t="s">
        <v>487</v>
      </c>
      <c r="M1010" s="20">
        <f t="shared" si="76"/>
        <v>6426.849999999994</v>
      </c>
      <c r="N1010" s="20">
        <f t="shared" si="80"/>
        <v>6426.0099999999939</v>
      </c>
      <c r="O1010" s="16">
        <f t="shared" si="77"/>
        <v>0</v>
      </c>
      <c r="P1010" s="16">
        <f t="shared" si="78"/>
        <v>0</v>
      </c>
      <c r="Q1010" s="16">
        <f t="shared" si="79"/>
        <v>0</v>
      </c>
    </row>
    <row r="1011" spans="1:17" x14ac:dyDescent="0.25">
      <c r="A1011" s="18" t="s">
        <v>415</v>
      </c>
      <c r="B1011" s="19">
        <v>43096</v>
      </c>
      <c r="C1011" s="20" t="s">
        <v>299</v>
      </c>
      <c r="D1011" s="19"/>
      <c r="F1011" s="3">
        <v>27</v>
      </c>
      <c r="G1011" s="20" t="s">
        <v>299</v>
      </c>
      <c r="H1011" s="18" t="s">
        <v>54</v>
      </c>
      <c r="I1011" s="18" t="s">
        <v>55</v>
      </c>
      <c r="J1011" s="18" t="s">
        <v>416</v>
      </c>
      <c r="K1011" s="18"/>
      <c r="L1011" s="18" t="s">
        <v>417</v>
      </c>
      <c r="M1011" s="20">
        <f t="shared" si="76"/>
        <v>6426.0099999999939</v>
      </c>
      <c r="N1011" s="20">
        <f t="shared" si="80"/>
        <v>6453.0099999999939</v>
      </c>
      <c r="O1011" s="16">
        <f t="shared" si="77"/>
        <v>0</v>
      </c>
      <c r="P1011" s="16">
        <f t="shared" si="78"/>
        <v>0</v>
      </c>
      <c r="Q1011" s="16">
        <f t="shared" si="79"/>
        <v>0</v>
      </c>
    </row>
    <row r="1012" spans="1:17" x14ac:dyDescent="0.25">
      <c r="A1012" s="18" t="s">
        <v>418</v>
      </c>
      <c r="B1012" s="19">
        <v>43096</v>
      </c>
      <c r="C1012" s="20" t="s">
        <v>299</v>
      </c>
      <c r="D1012" s="19"/>
      <c r="F1012" s="3">
        <v>20</v>
      </c>
      <c r="G1012" s="20" t="s">
        <v>299</v>
      </c>
      <c r="H1012" s="18" t="s">
        <v>419</v>
      </c>
      <c r="I1012" s="18" t="s">
        <v>420</v>
      </c>
      <c r="J1012" s="18" t="s">
        <v>421</v>
      </c>
      <c r="K1012" s="18"/>
      <c r="L1012" s="18" t="s">
        <v>422</v>
      </c>
      <c r="M1012" s="20">
        <f t="shared" si="76"/>
        <v>6453.0099999999939</v>
      </c>
      <c r="N1012" s="20">
        <f t="shared" si="80"/>
        <v>6473.0099999999939</v>
      </c>
      <c r="O1012" s="16">
        <f t="shared" si="77"/>
        <v>0</v>
      </c>
      <c r="P1012" s="16">
        <f t="shared" si="78"/>
        <v>0</v>
      </c>
      <c r="Q1012" s="16">
        <f t="shared" si="79"/>
        <v>0</v>
      </c>
    </row>
    <row r="1013" spans="1:17" x14ac:dyDescent="0.25">
      <c r="A1013" s="18" t="s">
        <v>423</v>
      </c>
      <c r="B1013" s="19">
        <v>43096</v>
      </c>
      <c r="C1013" s="20" t="s">
        <v>299</v>
      </c>
      <c r="D1013" s="19"/>
      <c r="F1013" s="3">
        <v>21</v>
      </c>
      <c r="G1013" s="20" t="s">
        <v>299</v>
      </c>
      <c r="H1013" s="18" t="s">
        <v>424</v>
      </c>
      <c r="I1013" s="18" t="s">
        <v>425</v>
      </c>
      <c r="J1013" s="18" t="s">
        <v>7</v>
      </c>
      <c r="K1013" s="18" t="s">
        <v>50</v>
      </c>
      <c r="L1013" s="18" t="s">
        <v>426</v>
      </c>
      <c r="M1013" s="20">
        <f t="shared" si="76"/>
        <v>6473.0099999999939</v>
      </c>
      <c r="N1013" s="20">
        <f t="shared" si="80"/>
        <v>6494.0099999999939</v>
      </c>
      <c r="O1013" s="16">
        <f t="shared" si="77"/>
        <v>0</v>
      </c>
      <c r="P1013" s="16">
        <f t="shared" si="78"/>
        <v>0</v>
      </c>
      <c r="Q1013" s="16">
        <f t="shared" si="79"/>
        <v>0</v>
      </c>
    </row>
    <row r="1014" spans="1:17" x14ac:dyDescent="0.25">
      <c r="A1014" s="18" t="s">
        <v>427</v>
      </c>
      <c r="B1014" s="19">
        <v>43096</v>
      </c>
      <c r="C1014" s="20" t="s">
        <v>299</v>
      </c>
      <c r="D1014" s="19"/>
      <c r="F1014" s="3">
        <v>27</v>
      </c>
      <c r="G1014" s="20" t="s">
        <v>299</v>
      </c>
      <c r="H1014" s="18" t="s">
        <v>428</v>
      </c>
      <c r="I1014" s="18" t="s">
        <v>429</v>
      </c>
      <c r="J1014" s="18" t="s">
        <v>7</v>
      </c>
      <c r="K1014" s="18" t="s">
        <v>39</v>
      </c>
      <c r="L1014" s="18" t="s">
        <v>430</v>
      </c>
      <c r="M1014" s="20">
        <f t="shared" si="76"/>
        <v>6494.0099999999939</v>
      </c>
      <c r="N1014" s="20">
        <f t="shared" si="80"/>
        <v>6521.0099999999939</v>
      </c>
      <c r="O1014" s="16">
        <f t="shared" si="77"/>
        <v>0</v>
      </c>
      <c r="P1014" s="16">
        <f t="shared" si="78"/>
        <v>0</v>
      </c>
      <c r="Q1014" s="16">
        <f t="shared" si="79"/>
        <v>0</v>
      </c>
    </row>
    <row r="1015" spans="1:17" x14ac:dyDescent="0.25">
      <c r="A1015" s="18" t="s">
        <v>431</v>
      </c>
      <c r="B1015" s="19">
        <v>43096</v>
      </c>
      <c r="C1015" s="20" t="s">
        <v>299</v>
      </c>
      <c r="D1015" s="19"/>
      <c r="F1015" s="3">
        <v>37</v>
      </c>
      <c r="G1015" s="20" t="s">
        <v>299</v>
      </c>
      <c r="H1015" s="18" t="s">
        <v>432</v>
      </c>
      <c r="I1015" s="18" t="s">
        <v>433</v>
      </c>
      <c r="J1015" s="18" t="s">
        <v>7</v>
      </c>
      <c r="K1015" s="18" t="s">
        <v>39</v>
      </c>
      <c r="L1015" s="18" t="s">
        <v>434</v>
      </c>
      <c r="M1015" s="20">
        <f t="shared" si="76"/>
        <v>6521.0099999999939</v>
      </c>
      <c r="N1015" s="20">
        <f t="shared" si="80"/>
        <v>6558.0099999999939</v>
      </c>
      <c r="O1015" s="16">
        <f t="shared" si="77"/>
        <v>0</v>
      </c>
      <c r="P1015" s="16">
        <f t="shared" si="78"/>
        <v>0</v>
      </c>
      <c r="Q1015" s="16">
        <f t="shared" si="79"/>
        <v>0</v>
      </c>
    </row>
    <row r="1016" spans="1:17" x14ac:dyDescent="0.25">
      <c r="A1016" s="18" t="s">
        <v>435</v>
      </c>
      <c r="B1016" s="19">
        <v>43096</v>
      </c>
      <c r="C1016" s="20" t="s">
        <v>299</v>
      </c>
      <c r="D1016" s="19"/>
      <c r="F1016" s="3">
        <v>27</v>
      </c>
      <c r="G1016" s="20" t="s">
        <v>299</v>
      </c>
      <c r="H1016" s="18" t="s">
        <v>51</v>
      </c>
      <c r="I1016" s="18" t="s">
        <v>52</v>
      </c>
      <c r="J1016" s="18" t="s">
        <v>436</v>
      </c>
      <c r="K1016" s="18"/>
      <c r="L1016" s="18" t="s">
        <v>437</v>
      </c>
      <c r="M1016" s="20">
        <f t="shared" si="76"/>
        <v>6558.0099999999939</v>
      </c>
      <c r="N1016" s="20">
        <f t="shared" si="80"/>
        <v>6585.0099999999939</v>
      </c>
      <c r="O1016" s="16">
        <f t="shared" si="77"/>
        <v>0</v>
      </c>
      <c r="P1016" s="16">
        <f t="shared" si="78"/>
        <v>0</v>
      </c>
      <c r="Q1016" s="16">
        <f t="shared" si="79"/>
        <v>0</v>
      </c>
    </row>
    <row r="1017" spans="1:17" x14ac:dyDescent="0.25">
      <c r="A1017" s="18" t="s">
        <v>438</v>
      </c>
      <c r="B1017" s="19">
        <v>43096</v>
      </c>
      <c r="C1017" s="19" t="s">
        <v>295</v>
      </c>
      <c r="D1017" s="19"/>
      <c r="F1017" s="3">
        <v>189.71</v>
      </c>
      <c r="G1017" s="20" t="s">
        <v>294</v>
      </c>
      <c r="H1017" s="18" t="s">
        <v>363</v>
      </c>
      <c r="I1017" s="18" t="s">
        <v>31</v>
      </c>
      <c r="J1017" s="18" t="s">
        <v>7</v>
      </c>
      <c r="K1017" s="18" t="s">
        <v>439</v>
      </c>
      <c r="L1017" s="18" t="s">
        <v>365</v>
      </c>
      <c r="M1017" s="20">
        <f t="shared" si="76"/>
        <v>6585.0099999999939</v>
      </c>
      <c r="N1017" s="20">
        <f t="shared" si="80"/>
        <v>6774.7199999999939</v>
      </c>
      <c r="O1017" s="16">
        <f t="shared" si="77"/>
        <v>0</v>
      </c>
      <c r="P1017" s="16">
        <f t="shared" si="78"/>
        <v>0</v>
      </c>
      <c r="Q1017" s="16">
        <f t="shared" si="79"/>
        <v>0</v>
      </c>
    </row>
    <row r="1018" spans="1:17" x14ac:dyDescent="0.25">
      <c r="A1018" s="18" t="s">
        <v>440</v>
      </c>
      <c r="B1018" s="19">
        <v>43096</v>
      </c>
      <c r="C1018" s="19" t="s">
        <v>295</v>
      </c>
      <c r="D1018" s="19" t="s">
        <v>300</v>
      </c>
      <c r="E1018" s="3">
        <v>0.48</v>
      </c>
      <c r="H1018" s="18" t="s">
        <v>367</v>
      </c>
      <c r="I1018" s="18" t="s">
        <v>20</v>
      </c>
      <c r="J1018" s="18" t="s">
        <v>21</v>
      </c>
      <c r="K1018" s="18" t="s">
        <v>441</v>
      </c>
      <c r="L1018" s="18" t="s">
        <v>441</v>
      </c>
      <c r="M1018" s="20">
        <f t="shared" si="76"/>
        <v>6774.7199999999939</v>
      </c>
      <c r="N1018" s="20">
        <f t="shared" si="80"/>
        <v>6774.2399999999943</v>
      </c>
      <c r="O1018" s="16">
        <f t="shared" si="77"/>
        <v>0</v>
      </c>
      <c r="P1018" s="16">
        <f t="shared" si="78"/>
        <v>0</v>
      </c>
      <c r="Q1018" s="16">
        <f t="shared" si="79"/>
        <v>0</v>
      </c>
    </row>
    <row r="1019" spans="1:17" x14ac:dyDescent="0.25">
      <c r="A1019" s="18" t="s">
        <v>369</v>
      </c>
      <c r="B1019" s="19">
        <v>43097</v>
      </c>
      <c r="C1019" s="20" t="s">
        <v>299</v>
      </c>
      <c r="D1019" s="19"/>
      <c r="F1019" s="3">
        <v>27</v>
      </c>
      <c r="G1019" s="20" t="s">
        <v>299</v>
      </c>
      <c r="H1019" s="18" t="s">
        <v>84</v>
      </c>
      <c r="I1019" s="18" t="s">
        <v>85</v>
      </c>
      <c r="J1019" s="18" t="s">
        <v>370</v>
      </c>
      <c r="K1019" s="18"/>
      <c r="L1019" s="18" t="s">
        <v>371</v>
      </c>
      <c r="M1019" s="20">
        <f t="shared" si="76"/>
        <v>6774.2399999999943</v>
      </c>
      <c r="N1019" s="20">
        <f t="shared" si="80"/>
        <v>6801.2399999999943</v>
      </c>
      <c r="O1019" s="16">
        <f t="shared" si="77"/>
        <v>0</v>
      </c>
      <c r="P1019" s="16">
        <f t="shared" si="78"/>
        <v>0</v>
      </c>
      <c r="Q1019" s="16">
        <f t="shared" si="79"/>
        <v>0</v>
      </c>
    </row>
    <row r="1020" spans="1:17" x14ac:dyDescent="0.25">
      <c r="A1020" s="18" t="s">
        <v>372</v>
      </c>
      <c r="B1020" s="19">
        <v>43097</v>
      </c>
      <c r="C1020" s="19" t="s">
        <v>295</v>
      </c>
      <c r="D1020" s="19" t="s">
        <v>334</v>
      </c>
      <c r="E1020" s="3">
        <v>14.6</v>
      </c>
      <c r="H1020" s="18" t="s">
        <v>94</v>
      </c>
      <c r="I1020" s="18" t="s">
        <v>373</v>
      </c>
      <c r="J1020" s="18" t="s">
        <v>374</v>
      </c>
      <c r="K1020" s="16"/>
      <c r="L1020" s="18" t="s">
        <v>98</v>
      </c>
      <c r="M1020" s="20">
        <f t="shared" si="76"/>
        <v>6801.2399999999943</v>
      </c>
      <c r="N1020" s="20">
        <f t="shared" si="80"/>
        <v>6786.639999999994</v>
      </c>
      <c r="O1020" s="16">
        <f t="shared" si="77"/>
        <v>0</v>
      </c>
      <c r="P1020" s="16">
        <f t="shared" si="78"/>
        <v>0</v>
      </c>
      <c r="Q1020" s="16">
        <f t="shared" si="79"/>
        <v>0</v>
      </c>
    </row>
    <row r="1021" spans="1:17" x14ac:dyDescent="0.25">
      <c r="A1021" s="18" t="s">
        <v>375</v>
      </c>
      <c r="B1021" s="19">
        <v>43097</v>
      </c>
      <c r="C1021" s="19" t="s">
        <v>295</v>
      </c>
      <c r="D1021" s="19" t="s">
        <v>334</v>
      </c>
      <c r="E1021" s="3">
        <v>0.87</v>
      </c>
      <c r="H1021" s="18" t="s">
        <v>99</v>
      </c>
      <c r="I1021" s="18" t="s">
        <v>376</v>
      </c>
      <c r="J1021" s="18" t="s">
        <v>377</v>
      </c>
      <c r="K1021" s="18"/>
      <c r="L1021" s="18" t="s">
        <v>103</v>
      </c>
      <c r="M1021" s="20">
        <f t="shared" si="76"/>
        <v>6786.639999999994</v>
      </c>
      <c r="N1021" s="20">
        <f t="shared" si="80"/>
        <v>6785.7699999999941</v>
      </c>
      <c r="O1021" s="16">
        <f t="shared" si="77"/>
        <v>0</v>
      </c>
      <c r="P1021" s="16">
        <f t="shared" si="78"/>
        <v>0</v>
      </c>
      <c r="Q1021" s="16">
        <f t="shared" si="79"/>
        <v>0</v>
      </c>
    </row>
    <row r="1022" spans="1:17" x14ac:dyDescent="0.25">
      <c r="A1022" s="18" t="s">
        <v>378</v>
      </c>
      <c r="B1022" s="19">
        <v>43097</v>
      </c>
      <c r="C1022" s="19" t="s">
        <v>295</v>
      </c>
      <c r="D1022" s="19" t="s">
        <v>334</v>
      </c>
      <c r="E1022" s="3">
        <v>10.49</v>
      </c>
      <c r="H1022" s="18" t="s">
        <v>99</v>
      </c>
      <c r="I1022" s="18" t="s">
        <v>376</v>
      </c>
      <c r="J1022" s="18" t="s">
        <v>377</v>
      </c>
      <c r="K1022" s="18"/>
      <c r="L1022" s="18" t="s">
        <v>103</v>
      </c>
      <c r="M1022" s="20">
        <f t="shared" si="76"/>
        <v>6785.7699999999941</v>
      </c>
      <c r="N1022" s="20">
        <f t="shared" si="80"/>
        <v>6775.2799999999943</v>
      </c>
      <c r="O1022" s="16">
        <f t="shared" si="77"/>
        <v>0</v>
      </c>
      <c r="P1022" s="16">
        <f t="shared" si="78"/>
        <v>0</v>
      </c>
      <c r="Q1022" s="16">
        <f t="shared" si="79"/>
        <v>0</v>
      </c>
    </row>
    <row r="1023" spans="1:17" x14ac:dyDescent="0.25">
      <c r="A1023" s="18" t="s">
        <v>379</v>
      </c>
      <c r="B1023" s="19">
        <v>43097</v>
      </c>
      <c r="C1023" s="19" t="s">
        <v>295</v>
      </c>
      <c r="D1023" s="19" t="s">
        <v>334</v>
      </c>
      <c r="E1023" s="3">
        <v>34.5</v>
      </c>
      <c r="H1023" s="18" t="s">
        <v>77</v>
      </c>
      <c r="I1023" s="18" t="s">
        <v>380</v>
      </c>
      <c r="J1023" s="18" t="s">
        <v>381</v>
      </c>
      <c r="K1023" s="18"/>
      <c r="L1023" s="18" t="s">
        <v>90</v>
      </c>
      <c r="M1023" s="20">
        <f t="shared" si="76"/>
        <v>6775.2799999999943</v>
      </c>
      <c r="N1023" s="20">
        <f t="shared" si="80"/>
        <v>6740.7799999999943</v>
      </c>
      <c r="O1023" s="16">
        <f t="shared" si="77"/>
        <v>0</v>
      </c>
      <c r="P1023" s="16">
        <f t="shared" si="78"/>
        <v>0</v>
      </c>
      <c r="Q1023" s="16">
        <f t="shared" si="79"/>
        <v>0</v>
      </c>
    </row>
    <row r="1024" spans="1:17" x14ac:dyDescent="0.25">
      <c r="A1024" s="18" t="s">
        <v>382</v>
      </c>
      <c r="B1024" s="19">
        <v>43097</v>
      </c>
      <c r="C1024" s="19" t="s">
        <v>295</v>
      </c>
      <c r="D1024" s="19" t="s">
        <v>301</v>
      </c>
      <c r="E1024" s="3">
        <v>120</v>
      </c>
      <c r="H1024" s="18" t="s">
        <v>383</v>
      </c>
      <c r="I1024" s="18" t="s">
        <v>384</v>
      </c>
      <c r="J1024" s="18" t="s">
        <v>385</v>
      </c>
      <c r="K1024" s="18"/>
      <c r="L1024" s="18" t="s">
        <v>352</v>
      </c>
      <c r="M1024" s="20">
        <f t="shared" si="76"/>
        <v>6740.7799999999943</v>
      </c>
      <c r="N1024" s="20">
        <f t="shared" si="80"/>
        <v>6620.7799999999943</v>
      </c>
      <c r="O1024" s="16">
        <f t="shared" si="77"/>
        <v>0</v>
      </c>
      <c r="P1024" s="16">
        <f t="shared" si="78"/>
        <v>0</v>
      </c>
      <c r="Q1024" s="16">
        <f t="shared" si="79"/>
        <v>0</v>
      </c>
    </row>
    <row r="1025" spans="1:17" x14ac:dyDescent="0.25">
      <c r="A1025" s="18" t="s">
        <v>386</v>
      </c>
      <c r="B1025" s="19">
        <v>43097</v>
      </c>
      <c r="C1025" s="19" t="s">
        <v>295</v>
      </c>
      <c r="D1025" s="19" t="s">
        <v>334</v>
      </c>
      <c r="E1025" s="3">
        <v>17.38</v>
      </c>
      <c r="H1025" s="18" t="s">
        <v>94</v>
      </c>
      <c r="I1025" s="18" t="s">
        <v>373</v>
      </c>
      <c r="J1025" s="18" t="s">
        <v>387</v>
      </c>
      <c r="K1025" s="18"/>
      <c r="L1025" s="18" t="s">
        <v>98</v>
      </c>
      <c r="M1025" s="20">
        <f t="shared" si="76"/>
        <v>6620.7799999999943</v>
      </c>
      <c r="N1025" s="20">
        <f t="shared" si="80"/>
        <v>6603.3999999999942</v>
      </c>
      <c r="O1025" s="16">
        <f t="shared" si="77"/>
        <v>0</v>
      </c>
      <c r="P1025" s="16">
        <f t="shared" si="78"/>
        <v>0</v>
      </c>
      <c r="Q1025" s="16">
        <f t="shared" si="79"/>
        <v>0</v>
      </c>
    </row>
    <row r="1026" spans="1:17" x14ac:dyDescent="0.25">
      <c r="A1026" s="18" t="s">
        <v>388</v>
      </c>
      <c r="B1026" s="19">
        <v>43097</v>
      </c>
      <c r="C1026" s="19" t="s">
        <v>295</v>
      </c>
      <c r="D1026" s="19" t="s">
        <v>334</v>
      </c>
      <c r="E1026" s="3">
        <v>1.04</v>
      </c>
      <c r="H1026" s="18" t="s">
        <v>99</v>
      </c>
      <c r="I1026" s="18" t="s">
        <v>376</v>
      </c>
      <c r="J1026" s="18" t="s">
        <v>389</v>
      </c>
      <c r="K1026" s="18"/>
      <c r="L1026" s="18" t="s">
        <v>103</v>
      </c>
      <c r="M1026" s="20">
        <f t="shared" si="76"/>
        <v>6603.3999999999942</v>
      </c>
      <c r="N1026" s="20">
        <f t="shared" si="80"/>
        <v>6602.3599999999942</v>
      </c>
      <c r="O1026" s="16">
        <f t="shared" si="77"/>
        <v>0</v>
      </c>
      <c r="P1026" s="16">
        <f t="shared" si="78"/>
        <v>0</v>
      </c>
      <c r="Q1026" s="16">
        <f t="shared" si="79"/>
        <v>0</v>
      </c>
    </row>
    <row r="1027" spans="1:17" x14ac:dyDescent="0.25">
      <c r="A1027" s="18" t="s">
        <v>390</v>
      </c>
      <c r="B1027" s="19">
        <v>43097</v>
      </c>
      <c r="C1027" s="19" t="s">
        <v>295</v>
      </c>
      <c r="D1027" s="19" t="s">
        <v>334</v>
      </c>
      <c r="E1027" s="3">
        <v>30.44</v>
      </c>
      <c r="H1027" s="18" t="s">
        <v>94</v>
      </c>
      <c r="I1027" s="18" t="s">
        <v>373</v>
      </c>
      <c r="J1027" s="18" t="s">
        <v>391</v>
      </c>
      <c r="K1027" s="18"/>
      <c r="L1027" s="18" t="s">
        <v>98</v>
      </c>
      <c r="M1027" s="20">
        <f t="shared" ref="M1027:M1046" si="81">N1026</f>
        <v>6602.3599999999942</v>
      </c>
      <c r="N1027" s="20">
        <f t="shared" si="80"/>
        <v>6571.9199999999946</v>
      </c>
      <c r="O1027" s="16">
        <f t="shared" ref="O1027:O1046" si="82">IF(ISBLANK(C1027),1,0)</f>
        <v>0</v>
      </c>
      <c r="P1027" s="16">
        <f t="shared" ref="P1027:P1046" si="83">IF(OR(AND(NOT(ISBLANK(D1027)),ISBLANK(E1027)),AND(ISBLANK(D1027),NOT(ISBLANK(E1027)))),1,0)</f>
        <v>0</v>
      </c>
      <c r="Q1027" s="16">
        <f t="shared" ref="Q1027:Q1046" si="84">IF(OR(AND(NOT(ISBLANK(G1027)),ISBLANK(F1027)),AND(ISBLANK(G1027),NOT(ISBLANK(F1027)))),1,0)</f>
        <v>0</v>
      </c>
    </row>
    <row r="1028" spans="1:17" x14ac:dyDescent="0.25">
      <c r="A1028" s="18" t="s">
        <v>392</v>
      </c>
      <c r="B1028" s="19">
        <v>43097</v>
      </c>
      <c r="C1028" s="19" t="s">
        <v>295</v>
      </c>
      <c r="D1028" s="19" t="s">
        <v>334</v>
      </c>
      <c r="E1028" s="3">
        <v>12.49</v>
      </c>
      <c r="H1028" s="18" t="s">
        <v>99</v>
      </c>
      <c r="I1028" s="18" t="s">
        <v>376</v>
      </c>
      <c r="J1028" s="18" t="s">
        <v>393</v>
      </c>
      <c r="K1028" s="18"/>
      <c r="L1028" s="18" t="s">
        <v>103</v>
      </c>
      <c r="M1028" s="20">
        <f t="shared" si="81"/>
        <v>6571.9199999999946</v>
      </c>
      <c r="N1028" s="20">
        <f t="shared" si="80"/>
        <v>6559.4299999999948</v>
      </c>
      <c r="O1028" s="16">
        <f t="shared" si="82"/>
        <v>0</v>
      </c>
      <c r="P1028" s="16">
        <f t="shared" si="83"/>
        <v>0</v>
      </c>
      <c r="Q1028" s="16">
        <f t="shared" si="84"/>
        <v>0</v>
      </c>
    </row>
    <row r="1029" spans="1:17" x14ac:dyDescent="0.25">
      <c r="A1029" s="18" t="s">
        <v>394</v>
      </c>
      <c r="B1029" s="19">
        <v>43097</v>
      </c>
      <c r="C1029" s="19" t="s">
        <v>295</v>
      </c>
      <c r="D1029" s="19" t="s">
        <v>334</v>
      </c>
      <c r="E1029" s="3">
        <v>33.450000000000003</v>
      </c>
      <c r="H1029" s="18" t="s">
        <v>77</v>
      </c>
      <c r="I1029" s="18" t="s">
        <v>380</v>
      </c>
      <c r="J1029" s="18" t="s">
        <v>395</v>
      </c>
      <c r="K1029" s="18"/>
      <c r="L1029" s="18" t="s">
        <v>90</v>
      </c>
      <c r="M1029" s="20">
        <f t="shared" si="81"/>
        <v>6559.4299999999948</v>
      </c>
      <c r="N1029" s="20">
        <f t="shared" si="80"/>
        <v>6525.979999999995</v>
      </c>
      <c r="O1029" s="16">
        <f t="shared" si="82"/>
        <v>0</v>
      </c>
      <c r="P1029" s="16">
        <f t="shared" si="83"/>
        <v>0</v>
      </c>
      <c r="Q1029" s="16">
        <f t="shared" si="84"/>
        <v>0</v>
      </c>
    </row>
    <row r="1030" spans="1:17" x14ac:dyDescent="0.25">
      <c r="A1030" s="18" t="s">
        <v>396</v>
      </c>
      <c r="B1030" s="19">
        <v>43097</v>
      </c>
      <c r="C1030" s="19" t="s">
        <v>295</v>
      </c>
      <c r="D1030" s="19" t="s">
        <v>301</v>
      </c>
      <c r="E1030" s="3">
        <v>120</v>
      </c>
      <c r="H1030" s="18" t="s">
        <v>397</v>
      </c>
      <c r="I1030" s="18" t="s">
        <v>398</v>
      </c>
      <c r="J1030" s="18" t="s">
        <v>399</v>
      </c>
      <c r="K1030" s="16"/>
      <c r="L1030" s="18" t="s">
        <v>352</v>
      </c>
      <c r="M1030" s="20">
        <f t="shared" si="81"/>
        <v>6525.979999999995</v>
      </c>
      <c r="N1030" s="20">
        <f t="shared" si="80"/>
        <v>6405.979999999995</v>
      </c>
      <c r="O1030" s="16">
        <f t="shared" si="82"/>
        <v>0</v>
      </c>
      <c r="P1030" s="16">
        <f t="shared" si="83"/>
        <v>0</v>
      </c>
      <c r="Q1030" s="16">
        <f t="shared" si="84"/>
        <v>0</v>
      </c>
    </row>
    <row r="1031" spans="1:17" x14ac:dyDescent="0.25">
      <c r="A1031" s="18" t="s">
        <v>400</v>
      </c>
      <c r="B1031" s="19">
        <v>43097</v>
      </c>
      <c r="C1031" s="19" t="s">
        <v>295</v>
      </c>
      <c r="D1031" s="19" t="s">
        <v>334</v>
      </c>
      <c r="E1031" s="3">
        <v>14.6</v>
      </c>
      <c r="H1031" s="18" t="s">
        <v>94</v>
      </c>
      <c r="I1031" s="16" t="s">
        <v>373</v>
      </c>
      <c r="J1031" s="18" t="s">
        <v>401</v>
      </c>
      <c r="K1031" s="18"/>
      <c r="L1031" s="18" t="s">
        <v>98</v>
      </c>
      <c r="M1031" s="20">
        <f t="shared" si="81"/>
        <v>6405.979999999995</v>
      </c>
      <c r="N1031" s="20">
        <f t="shared" si="80"/>
        <v>6391.3799999999947</v>
      </c>
      <c r="O1031" s="16">
        <f t="shared" si="82"/>
        <v>0</v>
      </c>
      <c r="P1031" s="16">
        <f t="shared" si="83"/>
        <v>0</v>
      </c>
      <c r="Q1031" s="16">
        <f t="shared" si="84"/>
        <v>0</v>
      </c>
    </row>
    <row r="1032" spans="1:17" x14ac:dyDescent="0.25">
      <c r="A1032" s="18" t="s">
        <v>402</v>
      </c>
      <c r="B1032" s="19">
        <v>43097</v>
      </c>
      <c r="C1032" s="19" t="s">
        <v>295</v>
      </c>
      <c r="D1032" s="19" t="s">
        <v>334</v>
      </c>
      <c r="E1032" s="3">
        <v>0.87</v>
      </c>
      <c r="H1032" s="18" t="s">
        <v>99</v>
      </c>
      <c r="I1032" s="18" t="s">
        <v>376</v>
      </c>
      <c r="J1032" s="18" t="s">
        <v>403</v>
      </c>
      <c r="K1032" s="18"/>
      <c r="L1032" s="18" t="s">
        <v>103</v>
      </c>
      <c r="M1032" s="20">
        <f t="shared" si="81"/>
        <v>6391.3799999999947</v>
      </c>
      <c r="N1032" s="20">
        <f t="shared" si="80"/>
        <v>6390.5099999999948</v>
      </c>
      <c r="O1032" s="16">
        <f t="shared" si="82"/>
        <v>0</v>
      </c>
      <c r="P1032" s="16">
        <f t="shared" si="83"/>
        <v>0</v>
      </c>
      <c r="Q1032" s="16">
        <f t="shared" si="84"/>
        <v>0</v>
      </c>
    </row>
    <row r="1033" spans="1:17" x14ac:dyDescent="0.25">
      <c r="A1033" s="18" t="s">
        <v>404</v>
      </c>
      <c r="B1033" s="19">
        <v>43097</v>
      </c>
      <c r="C1033" s="19" t="s">
        <v>295</v>
      </c>
      <c r="D1033" s="19" t="s">
        <v>334</v>
      </c>
      <c r="E1033" s="3">
        <v>10.49</v>
      </c>
      <c r="H1033" s="18" t="s">
        <v>99</v>
      </c>
      <c r="I1033" s="18" t="s">
        <v>376</v>
      </c>
      <c r="J1033" s="18" t="s">
        <v>403</v>
      </c>
      <c r="K1033" s="18"/>
      <c r="L1033" s="18" t="s">
        <v>103</v>
      </c>
      <c r="M1033" s="20">
        <f t="shared" si="81"/>
        <v>6390.5099999999948</v>
      </c>
      <c r="N1033" s="20">
        <f t="shared" si="80"/>
        <v>6380.019999999995</v>
      </c>
      <c r="O1033" s="16">
        <f t="shared" si="82"/>
        <v>0</v>
      </c>
      <c r="P1033" s="16">
        <f t="shared" si="83"/>
        <v>0</v>
      </c>
      <c r="Q1033" s="16">
        <f t="shared" si="84"/>
        <v>0</v>
      </c>
    </row>
    <row r="1034" spans="1:17" x14ac:dyDescent="0.25">
      <c r="A1034" s="18" t="s">
        <v>405</v>
      </c>
      <c r="B1034" s="19">
        <v>43097</v>
      </c>
      <c r="C1034" s="19" t="s">
        <v>295</v>
      </c>
      <c r="D1034" s="19" t="s">
        <v>334</v>
      </c>
      <c r="E1034" s="3">
        <v>34.5</v>
      </c>
      <c r="H1034" s="18" t="s">
        <v>77</v>
      </c>
      <c r="I1034" s="18" t="s">
        <v>380</v>
      </c>
      <c r="J1034" s="18" t="s">
        <v>406</v>
      </c>
      <c r="K1034" s="18"/>
      <c r="L1034" s="18" t="s">
        <v>90</v>
      </c>
      <c r="M1034" s="20">
        <f t="shared" si="81"/>
        <v>6380.019999999995</v>
      </c>
      <c r="N1034" s="20">
        <f t="shared" si="80"/>
        <v>6345.519999999995</v>
      </c>
      <c r="O1034" s="16">
        <f t="shared" si="82"/>
        <v>0</v>
      </c>
      <c r="P1034" s="16">
        <f t="shared" si="83"/>
        <v>0</v>
      </c>
      <c r="Q1034" s="16">
        <f t="shared" si="84"/>
        <v>0</v>
      </c>
    </row>
    <row r="1035" spans="1:17" x14ac:dyDescent="0.25">
      <c r="A1035" s="18" t="s">
        <v>407</v>
      </c>
      <c r="B1035" s="19">
        <v>43097</v>
      </c>
      <c r="C1035" s="19" t="s">
        <v>295</v>
      </c>
      <c r="D1035" s="19" t="s">
        <v>301</v>
      </c>
      <c r="E1035" s="3">
        <v>120</v>
      </c>
      <c r="H1035" s="18" t="s">
        <v>408</v>
      </c>
      <c r="I1035" s="18" t="s">
        <v>409</v>
      </c>
      <c r="J1035" s="18" t="s">
        <v>410</v>
      </c>
      <c r="K1035" s="16"/>
      <c r="L1035" s="18" t="s">
        <v>352</v>
      </c>
      <c r="M1035" s="20">
        <f t="shared" si="81"/>
        <v>6345.519999999995</v>
      </c>
      <c r="N1035" s="20">
        <f t="shared" si="80"/>
        <v>6225.519999999995</v>
      </c>
      <c r="O1035" s="16">
        <f t="shared" si="82"/>
        <v>0</v>
      </c>
      <c r="P1035" s="16">
        <f t="shared" si="83"/>
        <v>0</v>
      </c>
      <c r="Q1035" s="16">
        <f t="shared" si="84"/>
        <v>0</v>
      </c>
    </row>
    <row r="1036" spans="1:17" x14ac:dyDescent="0.25">
      <c r="A1036" s="18" t="s">
        <v>411</v>
      </c>
      <c r="B1036" s="19">
        <v>43097</v>
      </c>
      <c r="C1036" s="19" t="s">
        <v>295</v>
      </c>
      <c r="D1036" s="19" t="s">
        <v>300</v>
      </c>
      <c r="E1036" s="3">
        <v>26.28</v>
      </c>
      <c r="H1036" s="18" t="s">
        <v>26</v>
      </c>
      <c r="I1036" s="18" t="s">
        <v>27</v>
      </c>
      <c r="J1036" s="18" t="s">
        <v>412</v>
      </c>
      <c r="K1036" s="16" t="s">
        <v>413</v>
      </c>
      <c r="L1036" s="18" t="s">
        <v>414</v>
      </c>
      <c r="M1036" s="20">
        <f t="shared" si="81"/>
        <v>6225.519999999995</v>
      </c>
      <c r="N1036" s="20">
        <f t="shared" si="80"/>
        <v>6199.2399999999952</v>
      </c>
      <c r="O1036" s="16">
        <f t="shared" si="82"/>
        <v>0</v>
      </c>
      <c r="P1036" s="16">
        <f t="shared" si="83"/>
        <v>0</v>
      </c>
      <c r="Q1036" s="16">
        <f t="shared" si="84"/>
        <v>0</v>
      </c>
    </row>
    <row r="1037" spans="1:17" x14ac:dyDescent="0.25">
      <c r="A1037" s="18" t="s">
        <v>349</v>
      </c>
      <c r="B1037" s="19">
        <v>43097</v>
      </c>
      <c r="C1037" s="19" t="s">
        <v>295</v>
      </c>
      <c r="D1037" s="19" t="s">
        <v>301</v>
      </c>
      <c r="E1037" s="3">
        <v>783.36</v>
      </c>
      <c r="H1037" s="18" t="s">
        <v>339</v>
      </c>
      <c r="I1037" s="18" t="s">
        <v>340</v>
      </c>
      <c r="J1037" s="18" t="s">
        <v>350</v>
      </c>
      <c r="K1037" s="18" t="s">
        <v>351</v>
      </c>
      <c r="L1037" s="18" t="s">
        <v>352</v>
      </c>
      <c r="M1037" s="20">
        <f t="shared" si="81"/>
        <v>6199.2399999999952</v>
      </c>
      <c r="N1037" s="20">
        <f t="shared" si="80"/>
        <v>5415.8799999999956</v>
      </c>
      <c r="O1037" s="16">
        <f t="shared" si="82"/>
        <v>0</v>
      </c>
      <c r="P1037" s="16">
        <f t="shared" si="83"/>
        <v>0</v>
      </c>
      <c r="Q1037" s="16">
        <f t="shared" si="84"/>
        <v>0</v>
      </c>
    </row>
    <row r="1038" spans="1:17" x14ac:dyDescent="0.25">
      <c r="A1038" s="18" t="s">
        <v>353</v>
      </c>
      <c r="B1038" s="19">
        <v>43097</v>
      </c>
      <c r="C1038" s="19" t="s">
        <v>307</v>
      </c>
      <c r="D1038" s="19" t="s">
        <v>306</v>
      </c>
      <c r="E1038" s="3">
        <v>203.2</v>
      </c>
      <c r="H1038" s="18" t="s">
        <v>354</v>
      </c>
      <c r="I1038" s="18" t="s">
        <v>355</v>
      </c>
      <c r="J1038" s="18" t="s">
        <v>356</v>
      </c>
      <c r="K1038" s="16" t="s">
        <v>357</v>
      </c>
      <c r="L1038" s="18" t="s">
        <v>352</v>
      </c>
      <c r="M1038" s="20">
        <f t="shared" si="81"/>
        <v>5415.8799999999956</v>
      </c>
      <c r="N1038" s="20">
        <f t="shared" si="80"/>
        <v>5212.6799999999957</v>
      </c>
      <c r="O1038" s="16">
        <f t="shared" si="82"/>
        <v>0</v>
      </c>
      <c r="P1038" s="16">
        <f t="shared" si="83"/>
        <v>0</v>
      </c>
      <c r="Q1038" s="16">
        <f t="shared" si="84"/>
        <v>0</v>
      </c>
    </row>
    <row r="1039" spans="1:17" x14ac:dyDescent="0.25">
      <c r="A1039" s="18" t="s">
        <v>358</v>
      </c>
      <c r="B1039" s="19">
        <v>43097</v>
      </c>
      <c r="C1039" s="19" t="s">
        <v>3360</v>
      </c>
      <c r="D1039" s="19" t="s">
        <v>301</v>
      </c>
      <c r="E1039" s="3">
        <v>702.94</v>
      </c>
      <c r="H1039" s="18" t="s">
        <v>359</v>
      </c>
      <c r="I1039" s="18" t="s">
        <v>360</v>
      </c>
      <c r="J1039" s="18" t="s">
        <v>361</v>
      </c>
      <c r="K1039" s="18"/>
      <c r="L1039" s="18" t="s">
        <v>352</v>
      </c>
      <c r="M1039" s="20">
        <f t="shared" si="81"/>
        <v>5212.6799999999957</v>
      </c>
      <c r="N1039" s="20">
        <f t="shared" si="80"/>
        <v>4509.7399999999961</v>
      </c>
      <c r="O1039" s="16">
        <f t="shared" si="82"/>
        <v>0</v>
      </c>
      <c r="P1039" s="16">
        <f t="shared" si="83"/>
        <v>0</v>
      </c>
      <c r="Q1039" s="16">
        <f t="shared" si="84"/>
        <v>0</v>
      </c>
    </row>
    <row r="1040" spans="1:17" x14ac:dyDescent="0.25">
      <c r="A1040" s="18" t="s">
        <v>362</v>
      </c>
      <c r="B1040" s="19">
        <v>43097</v>
      </c>
      <c r="C1040" s="19" t="s">
        <v>295</v>
      </c>
      <c r="D1040" s="19"/>
      <c r="F1040" s="3">
        <v>202.82</v>
      </c>
      <c r="G1040" s="19" t="s">
        <v>294</v>
      </c>
      <c r="H1040" s="18" t="s">
        <v>363</v>
      </c>
      <c r="I1040" s="18" t="s">
        <v>31</v>
      </c>
      <c r="J1040" s="18" t="s">
        <v>7</v>
      </c>
      <c r="K1040" s="18" t="s">
        <v>364</v>
      </c>
      <c r="L1040" s="18" t="s">
        <v>365</v>
      </c>
      <c r="M1040" s="20">
        <f t="shared" si="81"/>
        <v>4509.7399999999961</v>
      </c>
      <c r="N1040" s="20">
        <f t="shared" si="80"/>
        <v>4712.5599999999959</v>
      </c>
      <c r="O1040" s="16">
        <f t="shared" si="82"/>
        <v>0</v>
      </c>
      <c r="P1040" s="16">
        <f t="shared" si="83"/>
        <v>0</v>
      </c>
      <c r="Q1040" s="16">
        <f t="shared" si="84"/>
        <v>0</v>
      </c>
    </row>
    <row r="1041" spans="1:17" x14ac:dyDescent="0.25">
      <c r="A1041" s="18" t="s">
        <v>366</v>
      </c>
      <c r="B1041" s="19">
        <v>43097</v>
      </c>
      <c r="C1041" s="19" t="s">
        <v>295</v>
      </c>
      <c r="D1041" s="19" t="s">
        <v>300</v>
      </c>
      <c r="E1041" s="3">
        <v>18.350000000000001</v>
      </c>
      <c r="H1041" s="18" t="s">
        <v>367</v>
      </c>
      <c r="I1041" s="18" t="s">
        <v>20</v>
      </c>
      <c r="J1041" s="18" t="s">
        <v>21</v>
      </c>
      <c r="K1041" s="18" t="s">
        <v>368</v>
      </c>
      <c r="L1041" s="18" t="s">
        <v>368</v>
      </c>
      <c r="M1041" s="20">
        <f t="shared" si="81"/>
        <v>4712.5599999999959</v>
      </c>
      <c r="N1041" s="20">
        <f t="shared" si="80"/>
        <v>4694.2099999999955</v>
      </c>
      <c r="O1041" s="16">
        <f t="shared" si="82"/>
        <v>0</v>
      </c>
      <c r="P1041" s="16">
        <f t="shared" si="83"/>
        <v>0</v>
      </c>
      <c r="Q1041" s="16">
        <f t="shared" si="84"/>
        <v>0</v>
      </c>
    </row>
    <row r="1042" spans="1:17" x14ac:dyDescent="0.25">
      <c r="A1042" s="18" t="s">
        <v>341</v>
      </c>
      <c r="B1042" s="19">
        <v>43098</v>
      </c>
      <c r="C1042" s="20" t="s">
        <v>299</v>
      </c>
      <c r="D1042" s="19"/>
      <c r="F1042" s="3">
        <v>60</v>
      </c>
      <c r="G1042" s="20" t="s">
        <v>299</v>
      </c>
      <c r="H1042" s="18" t="s">
        <v>131</v>
      </c>
      <c r="I1042" s="18" t="s">
        <v>132</v>
      </c>
      <c r="J1042" s="18" t="s">
        <v>7</v>
      </c>
      <c r="K1042" s="16" t="s">
        <v>50</v>
      </c>
      <c r="L1042" s="18" t="s">
        <v>342</v>
      </c>
      <c r="M1042" s="20">
        <f t="shared" si="81"/>
        <v>4694.2099999999955</v>
      </c>
      <c r="N1042" s="20">
        <f t="shared" si="80"/>
        <v>4754.2099999999955</v>
      </c>
      <c r="O1042" s="16">
        <f t="shared" si="82"/>
        <v>0</v>
      </c>
      <c r="P1042" s="16">
        <f t="shared" si="83"/>
        <v>0</v>
      </c>
      <c r="Q1042" s="16">
        <f t="shared" si="84"/>
        <v>0</v>
      </c>
    </row>
    <row r="1043" spans="1:17" x14ac:dyDescent="0.25">
      <c r="A1043" s="18" t="s">
        <v>343</v>
      </c>
      <c r="B1043" s="19">
        <v>43100</v>
      </c>
      <c r="C1043" s="19" t="s">
        <v>295</v>
      </c>
      <c r="D1043" s="19" t="s">
        <v>300</v>
      </c>
      <c r="E1043" s="3">
        <v>5</v>
      </c>
      <c r="H1043" s="18" t="s">
        <v>344</v>
      </c>
      <c r="I1043" s="18" t="s">
        <v>15</v>
      </c>
      <c r="J1043" s="18" t="s">
        <v>16</v>
      </c>
      <c r="K1043" s="18" t="s">
        <v>17</v>
      </c>
      <c r="L1043" s="18" t="s">
        <v>17</v>
      </c>
      <c r="M1043" s="20">
        <f t="shared" si="81"/>
        <v>4754.2099999999955</v>
      </c>
      <c r="N1043" s="20">
        <f t="shared" ref="N1043:N1046" si="85">M1043+F1043-E1043</f>
        <v>4749.2099999999955</v>
      </c>
      <c r="O1043" s="16">
        <f t="shared" si="82"/>
        <v>0</v>
      </c>
      <c r="P1043" s="16">
        <f t="shared" si="83"/>
        <v>0</v>
      </c>
      <c r="Q1043" s="16">
        <f t="shared" si="84"/>
        <v>0</v>
      </c>
    </row>
    <row r="1044" spans="1:17" x14ac:dyDescent="0.25">
      <c r="A1044" s="18" t="s">
        <v>345</v>
      </c>
      <c r="B1044" s="19">
        <v>43100</v>
      </c>
      <c r="C1044" s="19" t="s">
        <v>295</v>
      </c>
      <c r="D1044" s="19" t="s">
        <v>300</v>
      </c>
      <c r="E1044" s="3">
        <v>6.8</v>
      </c>
      <c r="H1044" s="18" t="s">
        <v>344</v>
      </c>
      <c r="I1044" s="18" t="s">
        <v>15</v>
      </c>
      <c r="J1044" s="18" t="s">
        <v>18</v>
      </c>
      <c r="K1044" s="16">
        <v>0</v>
      </c>
      <c r="L1044" s="18" t="s">
        <v>17</v>
      </c>
      <c r="M1044" s="20">
        <f t="shared" si="81"/>
        <v>4749.2099999999955</v>
      </c>
      <c r="N1044" s="20">
        <f t="shared" si="85"/>
        <v>4742.4099999999953</v>
      </c>
      <c r="O1044" s="16">
        <f t="shared" si="82"/>
        <v>0</v>
      </c>
      <c r="P1044" s="16">
        <f t="shared" si="83"/>
        <v>0</v>
      </c>
      <c r="Q1044" s="16">
        <f t="shared" si="84"/>
        <v>0</v>
      </c>
    </row>
    <row r="1045" spans="1:17" x14ac:dyDescent="0.25">
      <c r="A1045" s="18" t="s">
        <v>346</v>
      </c>
      <c r="B1045" s="19">
        <v>43101</v>
      </c>
      <c r="C1045" s="19" t="s">
        <v>295</v>
      </c>
      <c r="D1045" s="19"/>
      <c r="F1045" s="3">
        <v>0.04</v>
      </c>
      <c r="G1045" s="20" t="s">
        <v>300</v>
      </c>
      <c r="H1045" s="18" t="s">
        <v>344</v>
      </c>
      <c r="I1045" s="18" t="s">
        <v>15</v>
      </c>
      <c r="J1045" s="18" t="s">
        <v>19</v>
      </c>
      <c r="K1045" s="18" t="s">
        <v>17</v>
      </c>
      <c r="L1045" s="18" t="s">
        <v>17</v>
      </c>
      <c r="M1045" s="20">
        <f t="shared" si="81"/>
        <v>4742.4099999999953</v>
      </c>
      <c r="N1045" s="20">
        <f t="shared" si="85"/>
        <v>4742.4499999999953</v>
      </c>
      <c r="O1045" s="16">
        <f t="shared" si="82"/>
        <v>0</v>
      </c>
      <c r="P1045" s="16">
        <f t="shared" si="83"/>
        <v>0</v>
      </c>
      <c r="Q1045" s="16">
        <f t="shared" si="84"/>
        <v>0</v>
      </c>
    </row>
    <row r="1046" spans="1:17" x14ac:dyDescent="0.25">
      <c r="A1046" s="18" t="s">
        <v>347</v>
      </c>
      <c r="B1046" s="19">
        <v>43098</v>
      </c>
      <c r="C1046" s="19" t="s">
        <v>295</v>
      </c>
      <c r="D1046" s="19" t="s">
        <v>300</v>
      </c>
      <c r="E1046" s="3">
        <v>0.12</v>
      </c>
      <c r="H1046" s="18" t="s">
        <v>344</v>
      </c>
      <c r="I1046" s="18" t="s">
        <v>20</v>
      </c>
      <c r="J1046" s="18" t="s">
        <v>21</v>
      </c>
      <c r="K1046" s="18" t="s">
        <v>348</v>
      </c>
      <c r="L1046" s="18" t="s">
        <v>348</v>
      </c>
      <c r="M1046" s="20">
        <f t="shared" si="81"/>
        <v>4742.4499999999953</v>
      </c>
      <c r="N1046" s="10">
        <f t="shared" si="85"/>
        <v>4742.3299999999954</v>
      </c>
      <c r="O1046" s="16">
        <f t="shared" si="82"/>
        <v>0</v>
      </c>
      <c r="P1046" s="16">
        <f t="shared" si="83"/>
        <v>0</v>
      </c>
      <c r="Q1046" s="16">
        <f t="shared" si="84"/>
        <v>0</v>
      </c>
    </row>
  </sheetData>
  <sortState ref="A2:L1046">
    <sortCondition ref="A2:A1046"/>
    <sortCondition ref="B2:B1046"/>
    <sortCondition ref="E2:E1046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29"/>
  <sheetViews>
    <sheetView topLeftCell="C1" workbookViewId="0">
      <selection activeCell="R24" sqref="R24"/>
    </sheetView>
  </sheetViews>
  <sheetFormatPr defaultRowHeight="15" x14ac:dyDescent="0.25"/>
  <cols>
    <col min="2" max="2" width="16.5703125" bestFit="1" customWidth="1"/>
    <col min="3" max="3" width="11.5703125" customWidth="1"/>
    <col min="4" max="4" width="10.7109375" customWidth="1"/>
    <col min="5" max="5" width="10.42578125" customWidth="1"/>
    <col min="6" max="6" width="12.140625" customWidth="1"/>
    <col min="7" max="7" width="11.140625" customWidth="1"/>
    <col min="8" max="8" width="11.7109375" customWidth="1"/>
    <col min="9" max="9" width="10.85546875" customWidth="1"/>
    <col min="10" max="10" width="12.85546875" customWidth="1"/>
    <col min="11" max="11" width="9.28515625" bestFit="1" customWidth="1"/>
    <col min="13" max="13" width="20.85546875" bestFit="1" customWidth="1"/>
    <col min="14" max="14" width="6.140625" customWidth="1"/>
    <col min="15" max="15" width="10.5703125" bestFit="1" customWidth="1"/>
    <col min="17" max="17" width="19.85546875" bestFit="1" customWidth="1"/>
    <col min="18" max="18" width="5.7109375" customWidth="1"/>
    <col min="19" max="19" width="10.5703125" bestFit="1" customWidth="1"/>
    <col min="20" max="20" width="10.28515625" bestFit="1" customWidth="1"/>
  </cols>
  <sheetData>
    <row r="2" spans="2:19" x14ac:dyDescent="0.25">
      <c r="B2" s="12" t="s">
        <v>309</v>
      </c>
      <c r="C2" s="13" t="s">
        <v>295</v>
      </c>
      <c r="D2" s="14" t="s">
        <v>298</v>
      </c>
      <c r="E2" s="13" t="s">
        <v>292</v>
      </c>
      <c r="F2" s="13" t="s">
        <v>299</v>
      </c>
      <c r="G2" s="13" t="s">
        <v>297</v>
      </c>
      <c r="H2" s="15" t="s">
        <v>304</v>
      </c>
      <c r="I2" s="13" t="s">
        <v>307</v>
      </c>
      <c r="J2" s="14" t="s">
        <v>289</v>
      </c>
      <c r="K2" s="21" t="s">
        <v>3360</v>
      </c>
      <c r="R2" s="20"/>
    </row>
    <row r="3" spans="2:19" x14ac:dyDescent="0.25">
      <c r="B3" s="16" t="s">
        <v>310</v>
      </c>
      <c r="C3" s="20">
        <f>SUMIF(promet!$C:$C,C$2,promet!$E:$E)</f>
        <v>22878.689999999991</v>
      </c>
      <c r="D3" s="20">
        <f>SUMIF(promet!$C:$C,D$2,promet!$E:$E)</f>
        <v>2800.05</v>
      </c>
      <c r="E3" s="20">
        <f>SUMIF(promet!$C:$C,E$2,promet!$E:$E)</f>
        <v>9318.3899999999976</v>
      </c>
      <c r="F3" s="20">
        <f>SUMIF(promet!$C:$C,F$2,promet!$E:$E)</f>
        <v>16501.98</v>
      </c>
      <c r="G3" s="20">
        <f>SUMIF(promet!$C:$C,G$2,promet!$E:$E)</f>
        <v>2421.3900000000003</v>
      </c>
      <c r="H3" s="20">
        <f>SUMIF(promet!$C:$C,H$2,promet!$E:$E)</f>
        <v>982.60000000000014</v>
      </c>
      <c r="I3" s="20">
        <f>SUMIF(promet!$C:$C,I$2,promet!$E:$E)</f>
        <v>1430.68</v>
      </c>
      <c r="J3" s="20">
        <f>SUMIF(promet!$C:$C,J$2,promet!$E:$E)</f>
        <v>23305.620000000003</v>
      </c>
      <c r="K3" s="20">
        <f>SUMIF(promet!$C:$C,K$2,promet!$E:$E)</f>
        <v>1602.94</v>
      </c>
      <c r="R3" s="20"/>
    </row>
    <row r="4" spans="2:19" x14ac:dyDescent="0.25">
      <c r="B4" s="16" t="s">
        <v>311</v>
      </c>
      <c r="C4" s="20">
        <f>SUMIF(promet!$C:$C,C$2,promet!$F:$F)</f>
        <v>15808.320000000002</v>
      </c>
      <c r="D4" s="20">
        <f>SUMIF(promet!$C:$C,D$2,promet!$F:$F)</f>
        <v>0</v>
      </c>
      <c r="E4" s="20">
        <f>SUMIF(promet!$C:$C,E$2,promet!$F:$F)</f>
        <v>7623.77</v>
      </c>
      <c r="F4" s="20">
        <f>SUMIF(promet!$C:$C,F$2,promet!$F:$F)</f>
        <v>20609.5</v>
      </c>
      <c r="G4" s="20">
        <f>SUMIF(promet!$C:$C,G$2,promet!$F:$F)</f>
        <v>1547.5</v>
      </c>
      <c r="H4" s="20">
        <f>SUMIF(promet!$C:$C,H$2,promet!$F:$F)</f>
        <v>610.6</v>
      </c>
      <c r="I4" s="20">
        <f>SUMIF(promet!$C:$C,I$2,promet!$F:$F)</f>
        <v>0</v>
      </c>
      <c r="J4" s="20">
        <f>SUMIF(promet!$C:$C,J$2,promet!$F:$F)</f>
        <v>27705.200000000001</v>
      </c>
      <c r="K4" s="20">
        <f>SUMIF(promet!$C:$C,K$2,promet!$F:$F)</f>
        <v>0</v>
      </c>
      <c r="M4" s="21" t="s">
        <v>320</v>
      </c>
      <c r="Q4" s="21" t="s">
        <v>326</v>
      </c>
      <c r="R4" s="16"/>
    </row>
    <row r="5" spans="2:19" x14ac:dyDescent="0.25">
      <c r="B5" s="16" t="s">
        <v>312</v>
      </c>
      <c r="C5" s="20">
        <f>C22</f>
        <v>657.84</v>
      </c>
      <c r="D5" s="20">
        <f>C23</f>
        <v>341.39</v>
      </c>
      <c r="E5" s="20">
        <f>C24</f>
        <v>1451.43</v>
      </c>
      <c r="F5" s="20">
        <f>C25</f>
        <v>1791.75</v>
      </c>
      <c r="G5" s="20">
        <f>C26</f>
        <v>341.39</v>
      </c>
      <c r="H5" s="20">
        <v>0</v>
      </c>
      <c r="I5" s="20">
        <v>0</v>
      </c>
      <c r="J5" s="20">
        <v>0</v>
      </c>
      <c r="K5" s="20">
        <f>C27</f>
        <v>1994.62</v>
      </c>
      <c r="M5" t="s">
        <v>292</v>
      </c>
      <c r="N5" t="s">
        <v>292</v>
      </c>
      <c r="O5" s="20">
        <f>SUMIF(promet!$G:$G,N5,promet!$F:$F)</f>
        <v>7268</v>
      </c>
      <c r="Q5" s="16" t="s">
        <v>327</v>
      </c>
      <c r="R5" s="16" t="s">
        <v>301</v>
      </c>
      <c r="S5" s="20">
        <f>SUMIF(promet!$D:$D,R5,promet!$E:$E)</f>
        <v>27443.090000000007</v>
      </c>
    </row>
    <row r="6" spans="2:19" x14ac:dyDescent="0.25">
      <c r="B6" s="21" t="s">
        <v>313</v>
      </c>
      <c r="C6" s="20">
        <f>C4+C5-C3</f>
        <v>-6412.5299999999916</v>
      </c>
      <c r="D6" s="20">
        <f t="shared" ref="D6:K6" si="0">D4+D5-D3</f>
        <v>-2458.6600000000003</v>
      </c>
      <c r="E6" s="20">
        <f t="shared" si="0"/>
        <v>-243.18999999999687</v>
      </c>
      <c r="F6" s="20">
        <f t="shared" si="0"/>
        <v>5899.27</v>
      </c>
      <c r="G6" s="20">
        <f t="shared" si="0"/>
        <v>-532.50000000000045</v>
      </c>
      <c r="H6" s="20">
        <f t="shared" si="0"/>
        <v>-372.00000000000011</v>
      </c>
      <c r="I6" s="20">
        <f t="shared" si="0"/>
        <v>-1430.68</v>
      </c>
      <c r="J6" s="20">
        <f t="shared" si="0"/>
        <v>4399.5799999999981</v>
      </c>
      <c r="K6" s="20">
        <f t="shared" si="0"/>
        <v>391.67999999999984</v>
      </c>
      <c r="M6" t="s">
        <v>299</v>
      </c>
      <c r="N6" t="s">
        <v>299</v>
      </c>
      <c r="O6" s="20">
        <f>SUMIF(promet!$G:$G,N6,promet!$F:$F)</f>
        <v>20609.5</v>
      </c>
      <c r="Q6" s="16" t="s">
        <v>328</v>
      </c>
      <c r="R6" s="16" t="s">
        <v>306</v>
      </c>
      <c r="S6" s="20">
        <f>SUMIF(promet!$D:$D,R6,promet!$E:$E)</f>
        <v>16990.36</v>
      </c>
    </row>
    <row r="7" spans="2:19" x14ac:dyDescent="0.25">
      <c r="M7" t="s">
        <v>297</v>
      </c>
      <c r="N7" t="s">
        <v>297</v>
      </c>
      <c r="O7" s="20">
        <f>SUMIF(promet!$G:$G,N7,promet!$F:$F)</f>
        <v>1547.5</v>
      </c>
      <c r="Q7" s="16" t="s">
        <v>329</v>
      </c>
      <c r="R7" s="16" t="s">
        <v>308</v>
      </c>
      <c r="S7" s="20">
        <f>SUMIF(promet!$D:$D,R7,promet!$E:$E)</f>
        <v>6246.5300000000007</v>
      </c>
    </row>
    <row r="8" spans="2:19" x14ac:dyDescent="0.25">
      <c r="B8" s="16" t="s">
        <v>315</v>
      </c>
      <c r="C8" s="17">
        <v>5501.37</v>
      </c>
      <c r="M8" t="s">
        <v>295</v>
      </c>
      <c r="N8" t="s">
        <v>295</v>
      </c>
      <c r="O8" s="20">
        <f>SUMIF(promet!$G:$G,N8,promet!$F:$F)</f>
        <v>90</v>
      </c>
      <c r="Q8" s="16" t="s">
        <v>330</v>
      </c>
      <c r="R8" s="16" t="s">
        <v>294</v>
      </c>
      <c r="S8" s="20">
        <f>SUMIF(promet!$D:$D,R8,promet!$E:$E)</f>
        <v>7204.57</v>
      </c>
    </row>
    <row r="9" spans="2:19" x14ac:dyDescent="0.25">
      <c r="B9" s="16"/>
      <c r="C9" s="16"/>
      <c r="M9" t="s">
        <v>321</v>
      </c>
      <c r="N9" t="s">
        <v>289</v>
      </c>
      <c r="O9" s="20">
        <f>SUMIF(promet!$G:$G,N9,promet!$F:$F)</f>
        <v>17705.2</v>
      </c>
      <c r="Q9" s="16" t="s">
        <v>331</v>
      </c>
      <c r="R9" s="16" t="s">
        <v>303</v>
      </c>
      <c r="S9" s="20">
        <f>SUMIF(promet!$D:$D,R9,promet!$E:$E)</f>
        <v>7569.06</v>
      </c>
    </row>
    <row r="10" spans="2:19" x14ac:dyDescent="0.25">
      <c r="B10" s="16" t="s">
        <v>316</v>
      </c>
      <c r="C10" s="20">
        <f>SUMIF(promet!$G:$G,"&lt;&gt;NA",promet!$F:$F)</f>
        <v>80483.3</v>
      </c>
      <c r="M10" t="s">
        <v>338</v>
      </c>
      <c r="N10" t="s">
        <v>291</v>
      </c>
      <c r="O10" s="20">
        <f>SUMIF(promet!$G:$G,N10,promet!$F:$F)</f>
        <v>6578.4099999999989</v>
      </c>
      <c r="Q10" s="16" t="s">
        <v>336</v>
      </c>
      <c r="R10" s="16" t="s">
        <v>300</v>
      </c>
      <c r="S10" s="20">
        <f>SUMIF(promet!$D:$D,R10,promet!$E:$E)</f>
        <v>2026.1799999999969</v>
      </c>
    </row>
    <row r="11" spans="2:19" x14ac:dyDescent="0.25">
      <c r="B11" s="16" t="s">
        <v>317</v>
      </c>
      <c r="C11" s="20">
        <f>SUMIF(promet!$C:$C,"&lt;&gt;NA",promet!$E:$E)</f>
        <v>81242.34000000004</v>
      </c>
      <c r="M11" t="s">
        <v>3363</v>
      </c>
      <c r="N11" t="s">
        <v>3363</v>
      </c>
      <c r="O11" s="20">
        <f>SUMIF(promet!$G:$G,N11,promet!$F:$F)</f>
        <v>400</v>
      </c>
      <c r="Q11" s="16" t="s">
        <v>332</v>
      </c>
      <c r="R11" s="16" t="s">
        <v>302</v>
      </c>
      <c r="S11" s="20">
        <f>SUMIF(promet!$D:$D,R11,promet!$E:$E)</f>
        <v>647</v>
      </c>
    </row>
    <row r="12" spans="2:19" x14ac:dyDescent="0.25">
      <c r="B12" s="16"/>
      <c r="C12" s="16"/>
      <c r="M12" t="s">
        <v>322</v>
      </c>
      <c r="N12" t="s">
        <v>294</v>
      </c>
      <c r="O12" s="20">
        <f>SUMIF(promet!$G:$G,N12,promet!$F:$F)</f>
        <v>10016.879999999999</v>
      </c>
      <c r="Q12" s="16" t="s">
        <v>333</v>
      </c>
      <c r="R12" s="16" t="s">
        <v>305</v>
      </c>
      <c r="S12" s="20">
        <f>SUMIF(promet!$D:$D,R12,promet!$E:$E)</f>
        <v>9412.4399999999987</v>
      </c>
    </row>
    <row r="13" spans="2:19" x14ac:dyDescent="0.25">
      <c r="B13" s="16" t="s">
        <v>318</v>
      </c>
      <c r="C13" s="24">
        <f>C10-C11</f>
        <v>-759.04000000003725</v>
      </c>
      <c r="M13" t="s">
        <v>323</v>
      </c>
      <c r="N13" t="s">
        <v>290</v>
      </c>
      <c r="O13" s="20">
        <f>SUMIF(promet!$G:$G,N13,promet!$F:$F)</f>
        <v>10170</v>
      </c>
      <c r="Q13" t="s">
        <v>335</v>
      </c>
      <c r="R13" s="20" t="s">
        <v>334</v>
      </c>
      <c r="S13" s="20">
        <f>SUMIF(promet!$D:$D,R13,promet!$E:$E)</f>
        <v>3703.1099999999992</v>
      </c>
    </row>
    <row r="14" spans="2:19" x14ac:dyDescent="0.25">
      <c r="B14" s="16"/>
      <c r="C14" s="16"/>
      <c r="M14" t="s">
        <v>3362</v>
      </c>
      <c r="N14" t="s">
        <v>293</v>
      </c>
      <c r="O14" s="20">
        <f>SUMIF(promet!$G:$G,N14,promet!$F:$F)</f>
        <v>5056.3700000000008</v>
      </c>
      <c r="R14" s="20"/>
    </row>
    <row r="15" spans="2:19" x14ac:dyDescent="0.25">
      <c r="B15" s="16" t="s">
        <v>319</v>
      </c>
      <c r="C15" s="22">
        <f>C8+C13</f>
        <v>4742.3299999999626</v>
      </c>
      <c r="M15" t="s">
        <v>324</v>
      </c>
      <c r="N15" t="s">
        <v>296</v>
      </c>
      <c r="O15" s="20">
        <f>SUMIF(promet!$G:$G,N15,promet!$F:$F)</f>
        <v>1041.05</v>
      </c>
      <c r="R15" s="20"/>
    </row>
    <row r="16" spans="2:19" x14ac:dyDescent="0.25">
      <c r="B16" s="16"/>
      <c r="C16" s="20"/>
      <c r="M16" t="s">
        <v>325</v>
      </c>
      <c r="N16" t="s">
        <v>300</v>
      </c>
      <c r="O16" s="20">
        <f>SUMIF(promet!$G:$G,N16,promet!$F:$F)</f>
        <v>0.39</v>
      </c>
    </row>
    <row r="17" spans="2:19" x14ac:dyDescent="0.25">
      <c r="M17" s="21"/>
      <c r="N17" s="21"/>
      <c r="O17" s="21"/>
    </row>
    <row r="18" spans="2:19" x14ac:dyDescent="0.25">
      <c r="M18" s="21" t="s">
        <v>313</v>
      </c>
      <c r="N18" s="21"/>
      <c r="O18" s="22">
        <f>SUM(O5:O16)</f>
        <v>80483.299999999988</v>
      </c>
      <c r="P18" s="21"/>
      <c r="Q18" s="21"/>
      <c r="R18" s="22"/>
      <c r="S18" s="22">
        <f>SUM(S5:S15)</f>
        <v>81242.340000000011</v>
      </c>
    </row>
    <row r="19" spans="2:19" x14ac:dyDescent="0.25">
      <c r="P19" s="21"/>
      <c r="Q19" s="21"/>
      <c r="R19" s="21"/>
    </row>
    <row r="21" spans="2:19" x14ac:dyDescent="0.25">
      <c r="B21" s="16" t="s">
        <v>314</v>
      </c>
      <c r="C21" s="20">
        <f>SUMIF(promet!G:G,"RAZ",promet!$F:$F)</f>
        <v>6578.4099999999989</v>
      </c>
    </row>
    <row r="22" spans="2:19" x14ac:dyDescent="0.25">
      <c r="B22" s="16" t="s">
        <v>295</v>
      </c>
      <c r="C22" s="20">
        <v>657.84</v>
      </c>
    </row>
    <row r="23" spans="2:19" x14ac:dyDescent="0.25">
      <c r="B23" s="16" t="s">
        <v>298</v>
      </c>
      <c r="C23" s="20">
        <v>341.39</v>
      </c>
    </row>
    <row r="24" spans="2:19" x14ac:dyDescent="0.25">
      <c r="B24" s="16" t="s">
        <v>292</v>
      </c>
      <c r="C24" s="20">
        <v>1451.43</v>
      </c>
    </row>
    <row r="25" spans="2:19" x14ac:dyDescent="0.25">
      <c r="B25" s="16" t="s">
        <v>299</v>
      </c>
      <c r="C25" s="23">
        <v>1791.75</v>
      </c>
    </row>
    <row r="26" spans="2:19" x14ac:dyDescent="0.25">
      <c r="B26" s="16" t="s">
        <v>297</v>
      </c>
      <c r="C26" s="20">
        <v>341.39</v>
      </c>
    </row>
    <row r="27" spans="2:19" x14ac:dyDescent="0.25">
      <c r="B27" t="s">
        <v>3361</v>
      </c>
      <c r="C27" s="20">
        <v>1994.62</v>
      </c>
    </row>
    <row r="28" spans="2:19" x14ac:dyDescent="0.25">
      <c r="C28" s="20"/>
    </row>
    <row r="29" spans="2:19" x14ac:dyDescent="0.25">
      <c r="B29" t="s">
        <v>337</v>
      </c>
      <c r="C29" s="20">
        <f>SUM(C22:C27)-C21</f>
        <v>1.0000000001127773E-2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42" sqref="G42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C914"/>
  <sheetViews>
    <sheetView workbookViewId="0">
      <selection activeCell="T14" sqref="T14"/>
    </sheetView>
  </sheetViews>
  <sheetFormatPr defaultRowHeight="15" x14ac:dyDescent="0.25"/>
  <cols>
    <col min="3" max="3" width="10.5703125" style="20" customWidth="1"/>
  </cols>
  <sheetData>
    <row r="1" spans="3:3" x14ac:dyDescent="0.25">
      <c r="C1" s="22"/>
    </row>
    <row r="15" spans="3:3" x14ac:dyDescent="0.25">
      <c r="C15"/>
    </row>
    <row r="16" spans="3:3" x14ac:dyDescent="0.25">
      <c r="C16"/>
    </row>
    <row r="17" spans="3:3" x14ac:dyDescent="0.25">
      <c r="C17"/>
    </row>
    <row r="18" spans="3:3" x14ac:dyDescent="0.25">
      <c r="C18"/>
    </row>
    <row r="19" spans="3:3" x14ac:dyDescent="0.25">
      <c r="C19"/>
    </row>
    <row r="20" spans="3:3" x14ac:dyDescent="0.25">
      <c r="C20"/>
    </row>
    <row r="21" spans="3:3" x14ac:dyDescent="0.25">
      <c r="C21"/>
    </row>
    <row r="22" spans="3:3" x14ac:dyDescent="0.25">
      <c r="C22"/>
    </row>
    <row r="23" spans="3:3" x14ac:dyDescent="0.25">
      <c r="C23"/>
    </row>
    <row r="24" spans="3:3" x14ac:dyDescent="0.25">
      <c r="C24"/>
    </row>
    <row r="25" spans="3:3" x14ac:dyDescent="0.25">
      <c r="C25"/>
    </row>
    <row r="26" spans="3:3" x14ac:dyDescent="0.25">
      <c r="C26"/>
    </row>
    <row r="27" spans="3:3" x14ac:dyDescent="0.25">
      <c r="C27"/>
    </row>
    <row r="28" spans="3:3" x14ac:dyDescent="0.25">
      <c r="C28"/>
    </row>
    <row r="29" spans="3:3" x14ac:dyDescent="0.25">
      <c r="C29"/>
    </row>
    <row r="30" spans="3:3" x14ac:dyDescent="0.25">
      <c r="C30"/>
    </row>
    <row r="31" spans="3:3" x14ac:dyDescent="0.25">
      <c r="C31"/>
    </row>
    <row r="32" spans="3:3" x14ac:dyDescent="0.25">
      <c r="C32"/>
    </row>
    <row r="33" spans="3:3" x14ac:dyDescent="0.25">
      <c r="C33"/>
    </row>
    <row r="34" spans="3:3" x14ac:dyDescent="0.25">
      <c r="C34"/>
    </row>
    <row r="35" spans="3:3" x14ac:dyDescent="0.25">
      <c r="C35"/>
    </row>
    <row r="36" spans="3:3" x14ac:dyDescent="0.25">
      <c r="C36"/>
    </row>
    <row r="37" spans="3:3" x14ac:dyDescent="0.25">
      <c r="C37"/>
    </row>
    <row r="38" spans="3:3" x14ac:dyDescent="0.25">
      <c r="C38"/>
    </row>
    <row r="39" spans="3:3" x14ac:dyDescent="0.25">
      <c r="C39"/>
    </row>
    <row r="40" spans="3:3" x14ac:dyDescent="0.25">
      <c r="C40"/>
    </row>
    <row r="41" spans="3:3" x14ac:dyDescent="0.25">
      <c r="C41"/>
    </row>
    <row r="42" spans="3:3" x14ac:dyDescent="0.25">
      <c r="C42"/>
    </row>
    <row r="43" spans="3:3" x14ac:dyDescent="0.25">
      <c r="C43"/>
    </row>
    <row r="44" spans="3:3" x14ac:dyDescent="0.25">
      <c r="C44"/>
    </row>
    <row r="45" spans="3:3" x14ac:dyDescent="0.25">
      <c r="C45"/>
    </row>
    <row r="46" spans="3:3" x14ac:dyDescent="0.25">
      <c r="C46"/>
    </row>
    <row r="47" spans="3:3" x14ac:dyDescent="0.25">
      <c r="C47"/>
    </row>
    <row r="48" spans="3:3" x14ac:dyDescent="0.25">
      <c r="C48"/>
    </row>
    <row r="49" spans="3:3" x14ac:dyDescent="0.25">
      <c r="C49"/>
    </row>
    <row r="50" spans="3:3" x14ac:dyDescent="0.25">
      <c r="C50"/>
    </row>
    <row r="51" spans="3:3" x14ac:dyDescent="0.25">
      <c r="C51"/>
    </row>
    <row r="52" spans="3:3" x14ac:dyDescent="0.25">
      <c r="C52"/>
    </row>
    <row r="53" spans="3:3" x14ac:dyDescent="0.25">
      <c r="C53"/>
    </row>
    <row r="54" spans="3:3" x14ac:dyDescent="0.25">
      <c r="C54"/>
    </row>
    <row r="55" spans="3:3" x14ac:dyDescent="0.25">
      <c r="C55"/>
    </row>
    <row r="56" spans="3:3" x14ac:dyDescent="0.25">
      <c r="C56"/>
    </row>
    <row r="57" spans="3:3" x14ac:dyDescent="0.25">
      <c r="C57"/>
    </row>
    <row r="58" spans="3:3" x14ac:dyDescent="0.25">
      <c r="C58"/>
    </row>
    <row r="59" spans="3:3" x14ac:dyDescent="0.25">
      <c r="C59"/>
    </row>
    <row r="60" spans="3:3" x14ac:dyDescent="0.25">
      <c r="C60"/>
    </row>
    <row r="61" spans="3:3" x14ac:dyDescent="0.25">
      <c r="C61"/>
    </row>
    <row r="62" spans="3:3" x14ac:dyDescent="0.25">
      <c r="C62"/>
    </row>
    <row r="63" spans="3:3" x14ac:dyDescent="0.25">
      <c r="C63"/>
    </row>
    <row r="64" spans="3:3" x14ac:dyDescent="0.25">
      <c r="C64"/>
    </row>
    <row r="65" spans="3:3" x14ac:dyDescent="0.25">
      <c r="C65"/>
    </row>
    <row r="66" spans="3:3" x14ac:dyDescent="0.25">
      <c r="C66"/>
    </row>
    <row r="67" spans="3:3" x14ac:dyDescent="0.25">
      <c r="C67"/>
    </row>
    <row r="68" spans="3:3" x14ac:dyDescent="0.25">
      <c r="C68"/>
    </row>
    <row r="69" spans="3:3" x14ac:dyDescent="0.25">
      <c r="C69"/>
    </row>
    <row r="70" spans="3:3" x14ac:dyDescent="0.25">
      <c r="C70"/>
    </row>
    <row r="71" spans="3:3" x14ac:dyDescent="0.25">
      <c r="C71"/>
    </row>
    <row r="72" spans="3:3" x14ac:dyDescent="0.25">
      <c r="C72"/>
    </row>
    <row r="73" spans="3:3" x14ac:dyDescent="0.25">
      <c r="C73"/>
    </row>
    <row r="74" spans="3:3" x14ac:dyDescent="0.25">
      <c r="C74"/>
    </row>
    <row r="75" spans="3:3" x14ac:dyDescent="0.25">
      <c r="C75"/>
    </row>
    <row r="76" spans="3:3" x14ac:dyDescent="0.25">
      <c r="C76"/>
    </row>
    <row r="77" spans="3:3" x14ac:dyDescent="0.25">
      <c r="C77"/>
    </row>
    <row r="78" spans="3:3" x14ac:dyDescent="0.25">
      <c r="C78"/>
    </row>
    <row r="79" spans="3:3" x14ac:dyDescent="0.25">
      <c r="C79"/>
    </row>
    <row r="80" spans="3:3" x14ac:dyDescent="0.25">
      <c r="C80"/>
    </row>
    <row r="81" spans="3:3" x14ac:dyDescent="0.25">
      <c r="C81"/>
    </row>
    <row r="82" spans="3:3" x14ac:dyDescent="0.25">
      <c r="C82"/>
    </row>
    <row r="83" spans="3:3" x14ac:dyDescent="0.25">
      <c r="C83"/>
    </row>
    <row r="84" spans="3:3" x14ac:dyDescent="0.25">
      <c r="C84"/>
    </row>
    <row r="85" spans="3:3" x14ac:dyDescent="0.25">
      <c r="C85"/>
    </row>
    <row r="86" spans="3:3" x14ac:dyDescent="0.25">
      <c r="C86"/>
    </row>
    <row r="87" spans="3:3" x14ac:dyDescent="0.25">
      <c r="C87"/>
    </row>
    <row r="88" spans="3:3" x14ac:dyDescent="0.25">
      <c r="C88"/>
    </row>
    <row r="89" spans="3:3" x14ac:dyDescent="0.25">
      <c r="C89"/>
    </row>
    <row r="90" spans="3:3" x14ac:dyDescent="0.25">
      <c r="C90"/>
    </row>
    <row r="91" spans="3:3" x14ac:dyDescent="0.25">
      <c r="C91"/>
    </row>
    <row r="92" spans="3:3" x14ac:dyDescent="0.25">
      <c r="C92"/>
    </row>
    <row r="93" spans="3:3" x14ac:dyDescent="0.25">
      <c r="C93"/>
    </row>
    <row r="94" spans="3:3" x14ac:dyDescent="0.25">
      <c r="C94"/>
    </row>
    <row r="95" spans="3:3" x14ac:dyDescent="0.25">
      <c r="C95"/>
    </row>
    <row r="96" spans="3:3" x14ac:dyDescent="0.25">
      <c r="C96"/>
    </row>
    <row r="97" spans="3:3" x14ac:dyDescent="0.25">
      <c r="C97"/>
    </row>
    <row r="98" spans="3:3" x14ac:dyDescent="0.25">
      <c r="C98"/>
    </row>
    <row r="99" spans="3:3" x14ac:dyDescent="0.25">
      <c r="C99"/>
    </row>
    <row r="100" spans="3:3" x14ac:dyDescent="0.25">
      <c r="C100"/>
    </row>
    <row r="101" spans="3:3" x14ac:dyDescent="0.25">
      <c r="C101"/>
    </row>
    <row r="102" spans="3:3" x14ac:dyDescent="0.25">
      <c r="C102"/>
    </row>
    <row r="103" spans="3:3" x14ac:dyDescent="0.25">
      <c r="C103"/>
    </row>
    <row r="104" spans="3:3" x14ac:dyDescent="0.25">
      <c r="C104"/>
    </row>
    <row r="105" spans="3:3" x14ac:dyDescent="0.25">
      <c r="C105"/>
    </row>
    <row r="106" spans="3:3" x14ac:dyDescent="0.25">
      <c r="C106"/>
    </row>
    <row r="107" spans="3:3" x14ac:dyDescent="0.25">
      <c r="C107"/>
    </row>
    <row r="108" spans="3:3" x14ac:dyDescent="0.25">
      <c r="C108"/>
    </row>
    <row r="109" spans="3:3" x14ac:dyDescent="0.25">
      <c r="C109"/>
    </row>
    <row r="110" spans="3:3" x14ac:dyDescent="0.25">
      <c r="C110"/>
    </row>
    <row r="111" spans="3:3" x14ac:dyDescent="0.25">
      <c r="C111"/>
    </row>
    <row r="112" spans="3:3" x14ac:dyDescent="0.25">
      <c r="C112"/>
    </row>
    <row r="113" spans="3:3" x14ac:dyDescent="0.25">
      <c r="C113"/>
    </row>
    <row r="114" spans="3:3" x14ac:dyDescent="0.25">
      <c r="C114"/>
    </row>
    <row r="115" spans="3:3" x14ac:dyDescent="0.25">
      <c r="C115"/>
    </row>
    <row r="116" spans="3:3" x14ac:dyDescent="0.25">
      <c r="C116"/>
    </row>
    <row r="117" spans="3:3" x14ac:dyDescent="0.25">
      <c r="C117"/>
    </row>
    <row r="118" spans="3:3" x14ac:dyDescent="0.25">
      <c r="C118"/>
    </row>
    <row r="119" spans="3:3" x14ac:dyDescent="0.25">
      <c r="C119"/>
    </row>
    <row r="120" spans="3:3" x14ac:dyDescent="0.25">
      <c r="C120"/>
    </row>
    <row r="121" spans="3:3" x14ac:dyDescent="0.25">
      <c r="C121"/>
    </row>
    <row r="122" spans="3:3" x14ac:dyDescent="0.25">
      <c r="C122"/>
    </row>
    <row r="123" spans="3:3" x14ac:dyDescent="0.25">
      <c r="C123"/>
    </row>
    <row r="124" spans="3:3" x14ac:dyDescent="0.25">
      <c r="C124"/>
    </row>
    <row r="125" spans="3:3" x14ac:dyDescent="0.25">
      <c r="C125"/>
    </row>
    <row r="126" spans="3:3" x14ac:dyDescent="0.25">
      <c r="C126"/>
    </row>
    <row r="127" spans="3:3" x14ac:dyDescent="0.25">
      <c r="C127"/>
    </row>
    <row r="128" spans="3:3" x14ac:dyDescent="0.25">
      <c r="C128"/>
    </row>
    <row r="129" spans="3:3" x14ac:dyDescent="0.25">
      <c r="C129"/>
    </row>
    <row r="130" spans="3:3" x14ac:dyDescent="0.25">
      <c r="C130"/>
    </row>
    <row r="131" spans="3:3" x14ac:dyDescent="0.25">
      <c r="C131"/>
    </row>
    <row r="132" spans="3:3" x14ac:dyDescent="0.25">
      <c r="C132"/>
    </row>
    <row r="133" spans="3:3" x14ac:dyDescent="0.25">
      <c r="C133"/>
    </row>
    <row r="134" spans="3:3" x14ac:dyDescent="0.25">
      <c r="C134"/>
    </row>
    <row r="135" spans="3:3" x14ac:dyDescent="0.25">
      <c r="C135"/>
    </row>
    <row r="136" spans="3:3" x14ac:dyDescent="0.25">
      <c r="C136"/>
    </row>
    <row r="137" spans="3:3" x14ac:dyDescent="0.25">
      <c r="C137"/>
    </row>
    <row r="138" spans="3:3" x14ac:dyDescent="0.25">
      <c r="C138"/>
    </row>
    <row r="139" spans="3:3" x14ac:dyDescent="0.25">
      <c r="C139"/>
    </row>
    <row r="140" spans="3:3" x14ac:dyDescent="0.25">
      <c r="C140"/>
    </row>
    <row r="141" spans="3:3" x14ac:dyDescent="0.25">
      <c r="C141"/>
    </row>
    <row r="142" spans="3:3" x14ac:dyDescent="0.25">
      <c r="C142"/>
    </row>
    <row r="143" spans="3:3" x14ac:dyDescent="0.25">
      <c r="C143"/>
    </row>
    <row r="144" spans="3:3" x14ac:dyDescent="0.25">
      <c r="C144"/>
    </row>
    <row r="145" spans="3:3" x14ac:dyDescent="0.25">
      <c r="C145"/>
    </row>
    <row r="146" spans="3:3" x14ac:dyDescent="0.25">
      <c r="C146"/>
    </row>
    <row r="147" spans="3:3" x14ac:dyDescent="0.25">
      <c r="C147"/>
    </row>
    <row r="148" spans="3:3" x14ac:dyDescent="0.25">
      <c r="C148"/>
    </row>
    <row r="149" spans="3:3" x14ac:dyDescent="0.25">
      <c r="C149"/>
    </row>
    <row r="150" spans="3:3" x14ac:dyDescent="0.25">
      <c r="C150"/>
    </row>
    <row r="151" spans="3:3" x14ac:dyDescent="0.25">
      <c r="C151"/>
    </row>
    <row r="152" spans="3:3" x14ac:dyDescent="0.25">
      <c r="C152"/>
    </row>
    <row r="153" spans="3:3" x14ac:dyDescent="0.25">
      <c r="C153"/>
    </row>
    <row r="154" spans="3:3" x14ac:dyDescent="0.25">
      <c r="C154"/>
    </row>
    <row r="155" spans="3:3" x14ac:dyDescent="0.25">
      <c r="C155"/>
    </row>
    <row r="156" spans="3:3" x14ac:dyDescent="0.25">
      <c r="C156"/>
    </row>
    <row r="157" spans="3:3" x14ac:dyDescent="0.25">
      <c r="C157"/>
    </row>
    <row r="158" spans="3:3" x14ac:dyDescent="0.25">
      <c r="C158"/>
    </row>
    <row r="159" spans="3:3" x14ac:dyDescent="0.25">
      <c r="C159"/>
    </row>
    <row r="160" spans="3:3" x14ac:dyDescent="0.25">
      <c r="C160"/>
    </row>
    <row r="161" spans="3:3" x14ac:dyDescent="0.25">
      <c r="C161"/>
    </row>
    <row r="162" spans="3:3" x14ac:dyDescent="0.25">
      <c r="C162"/>
    </row>
    <row r="163" spans="3:3" x14ac:dyDescent="0.25">
      <c r="C163"/>
    </row>
    <row r="164" spans="3:3" x14ac:dyDescent="0.25">
      <c r="C164"/>
    </row>
    <row r="165" spans="3:3" x14ac:dyDescent="0.25">
      <c r="C165"/>
    </row>
    <row r="166" spans="3:3" x14ac:dyDescent="0.25">
      <c r="C166"/>
    </row>
    <row r="167" spans="3:3" x14ac:dyDescent="0.25">
      <c r="C167"/>
    </row>
    <row r="168" spans="3:3" x14ac:dyDescent="0.25">
      <c r="C168"/>
    </row>
    <row r="169" spans="3:3" x14ac:dyDescent="0.25">
      <c r="C169"/>
    </row>
    <row r="170" spans="3:3" x14ac:dyDescent="0.25">
      <c r="C170"/>
    </row>
    <row r="171" spans="3:3" x14ac:dyDescent="0.25">
      <c r="C171"/>
    </row>
    <row r="172" spans="3:3" x14ac:dyDescent="0.25">
      <c r="C172"/>
    </row>
    <row r="173" spans="3:3" x14ac:dyDescent="0.25">
      <c r="C173"/>
    </row>
    <row r="174" spans="3:3" x14ac:dyDescent="0.25">
      <c r="C174"/>
    </row>
    <row r="175" spans="3:3" x14ac:dyDescent="0.25">
      <c r="C175"/>
    </row>
    <row r="176" spans="3:3" x14ac:dyDescent="0.25">
      <c r="C176"/>
    </row>
    <row r="177" spans="3:3" x14ac:dyDescent="0.25">
      <c r="C177"/>
    </row>
    <row r="178" spans="3:3" x14ac:dyDescent="0.25">
      <c r="C178"/>
    </row>
    <row r="179" spans="3:3" x14ac:dyDescent="0.25">
      <c r="C179"/>
    </row>
    <row r="180" spans="3:3" x14ac:dyDescent="0.25">
      <c r="C180"/>
    </row>
    <row r="181" spans="3:3" x14ac:dyDescent="0.25">
      <c r="C181"/>
    </row>
    <row r="182" spans="3:3" x14ac:dyDescent="0.25">
      <c r="C182"/>
    </row>
    <row r="183" spans="3:3" x14ac:dyDescent="0.25">
      <c r="C183"/>
    </row>
    <row r="184" spans="3:3" x14ac:dyDescent="0.25">
      <c r="C184"/>
    </row>
    <row r="185" spans="3:3" x14ac:dyDescent="0.25">
      <c r="C185"/>
    </row>
    <row r="186" spans="3:3" x14ac:dyDescent="0.25">
      <c r="C186"/>
    </row>
    <row r="187" spans="3:3" x14ac:dyDescent="0.25">
      <c r="C187"/>
    </row>
    <row r="188" spans="3:3" x14ac:dyDescent="0.25">
      <c r="C188"/>
    </row>
    <row r="189" spans="3:3" x14ac:dyDescent="0.25">
      <c r="C189"/>
    </row>
    <row r="190" spans="3:3" x14ac:dyDescent="0.25">
      <c r="C190"/>
    </row>
    <row r="191" spans="3:3" x14ac:dyDescent="0.25">
      <c r="C191"/>
    </row>
    <row r="192" spans="3:3" x14ac:dyDescent="0.25">
      <c r="C192"/>
    </row>
    <row r="193" spans="3:3" x14ac:dyDescent="0.25">
      <c r="C193"/>
    </row>
    <row r="194" spans="3:3" x14ac:dyDescent="0.25">
      <c r="C194"/>
    </row>
    <row r="195" spans="3:3" x14ac:dyDescent="0.25">
      <c r="C195"/>
    </row>
    <row r="196" spans="3:3" x14ac:dyDescent="0.25">
      <c r="C196"/>
    </row>
    <row r="197" spans="3:3" x14ac:dyDescent="0.25">
      <c r="C197"/>
    </row>
    <row r="198" spans="3:3" x14ac:dyDescent="0.25">
      <c r="C198"/>
    </row>
    <row r="199" spans="3:3" x14ac:dyDescent="0.25">
      <c r="C199"/>
    </row>
    <row r="200" spans="3:3" x14ac:dyDescent="0.25">
      <c r="C200"/>
    </row>
    <row r="201" spans="3:3" x14ac:dyDescent="0.25">
      <c r="C201"/>
    </row>
    <row r="202" spans="3:3" x14ac:dyDescent="0.25">
      <c r="C202"/>
    </row>
    <row r="203" spans="3:3" x14ac:dyDescent="0.25">
      <c r="C203"/>
    </row>
    <row r="204" spans="3:3" x14ac:dyDescent="0.25">
      <c r="C204"/>
    </row>
    <row r="205" spans="3:3" x14ac:dyDescent="0.25">
      <c r="C205"/>
    </row>
    <row r="206" spans="3:3" x14ac:dyDescent="0.25">
      <c r="C206"/>
    </row>
    <row r="207" spans="3:3" x14ac:dyDescent="0.25">
      <c r="C207"/>
    </row>
    <row r="208" spans="3:3" x14ac:dyDescent="0.25">
      <c r="C208"/>
    </row>
    <row r="209" spans="3:3" x14ac:dyDescent="0.25">
      <c r="C209"/>
    </row>
    <row r="210" spans="3:3" x14ac:dyDescent="0.25">
      <c r="C210"/>
    </row>
    <row r="211" spans="3:3" x14ac:dyDescent="0.25">
      <c r="C211"/>
    </row>
    <row r="212" spans="3:3" x14ac:dyDescent="0.25">
      <c r="C212"/>
    </row>
    <row r="213" spans="3:3" x14ac:dyDescent="0.25">
      <c r="C213"/>
    </row>
    <row r="214" spans="3:3" x14ac:dyDescent="0.25">
      <c r="C214"/>
    </row>
    <row r="215" spans="3:3" x14ac:dyDescent="0.25">
      <c r="C215"/>
    </row>
    <row r="216" spans="3:3" x14ac:dyDescent="0.25">
      <c r="C216"/>
    </row>
    <row r="217" spans="3:3" x14ac:dyDescent="0.25">
      <c r="C217"/>
    </row>
    <row r="218" spans="3:3" x14ac:dyDescent="0.25">
      <c r="C218"/>
    </row>
    <row r="219" spans="3:3" x14ac:dyDescent="0.25">
      <c r="C219"/>
    </row>
    <row r="220" spans="3:3" x14ac:dyDescent="0.25">
      <c r="C220"/>
    </row>
    <row r="221" spans="3:3" x14ac:dyDescent="0.25">
      <c r="C221"/>
    </row>
    <row r="222" spans="3:3" x14ac:dyDescent="0.25">
      <c r="C222"/>
    </row>
    <row r="223" spans="3:3" x14ac:dyDescent="0.25">
      <c r="C223"/>
    </row>
    <row r="224" spans="3:3" x14ac:dyDescent="0.25">
      <c r="C224"/>
    </row>
    <row r="225" spans="3:3" x14ac:dyDescent="0.25">
      <c r="C225"/>
    </row>
    <row r="226" spans="3:3" x14ac:dyDescent="0.25">
      <c r="C226"/>
    </row>
    <row r="227" spans="3:3" x14ac:dyDescent="0.25">
      <c r="C227"/>
    </row>
    <row r="228" spans="3:3" x14ac:dyDescent="0.25">
      <c r="C228"/>
    </row>
    <row r="229" spans="3:3" x14ac:dyDescent="0.25">
      <c r="C229"/>
    </row>
    <row r="230" spans="3:3" x14ac:dyDescent="0.25">
      <c r="C230"/>
    </row>
    <row r="231" spans="3:3" x14ac:dyDescent="0.25">
      <c r="C231"/>
    </row>
    <row r="232" spans="3:3" x14ac:dyDescent="0.25">
      <c r="C232"/>
    </row>
    <row r="233" spans="3:3" x14ac:dyDescent="0.25">
      <c r="C233"/>
    </row>
    <row r="234" spans="3:3" x14ac:dyDescent="0.25">
      <c r="C234"/>
    </row>
    <row r="235" spans="3:3" x14ac:dyDescent="0.25">
      <c r="C235"/>
    </row>
    <row r="236" spans="3:3" x14ac:dyDescent="0.25">
      <c r="C236"/>
    </row>
    <row r="237" spans="3:3" x14ac:dyDescent="0.25">
      <c r="C237"/>
    </row>
    <row r="238" spans="3:3" x14ac:dyDescent="0.25">
      <c r="C238"/>
    </row>
    <row r="239" spans="3:3" x14ac:dyDescent="0.25">
      <c r="C239"/>
    </row>
    <row r="240" spans="3:3" x14ac:dyDescent="0.25">
      <c r="C240"/>
    </row>
    <row r="241" spans="3:3" x14ac:dyDescent="0.25">
      <c r="C241"/>
    </row>
    <row r="242" spans="3:3" x14ac:dyDescent="0.25">
      <c r="C242"/>
    </row>
    <row r="243" spans="3:3" x14ac:dyDescent="0.25">
      <c r="C243"/>
    </row>
    <row r="244" spans="3:3" x14ac:dyDescent="0.25">
      <c r="C244"/>
    </row>
    <row r="245" spans="3:3" x14ac:dyDescent="0.25">
      <c r="C245"/>
    </row>
    <row r="246" spans="3:3" x14ac:dyDescent="0.25">
      <c r="C246"/>
    </row>
    <row r="247" spans="3:3" x14ac:dyDescent="0.25">
      <c r="C247"/>
    </row>
    <row r="248" spans="3:3" x14ac:dyDescent="0.25">
      <c r="C248"/>
    </row>
    <row r="249" spans="3:3" x14ac:dyDescent="0.25">
      <c r="C249"/>
    </row>
    <row r="250" spans="3:3" x14ac:dyDescent="0.25">
      <c r="C250"/>
    </row>
    <row r="251" spans="3:3" x14ac:dyDescent="0.25">
      <c r="C251"/>
    </row>
    <row r="252" spans="3:3" x14ac:dyDescent="0.25">
      <c r="C252"/>
    </row>
    <row r="253" spans="3:3" x14ac:dyDescent="0.25">
      <c r="C253"/>
    </row>
    <row r="254" spans="3:3" x14ac:dyDescent="0.25">
      <c r="C254"/>
    </row>
    <row r="255" spans="3:3" x14ac:dyDescent="0.25">
      <c r="C255"/>
    </row>
    <row r="256" spans="3:3" x14ac:dyDescent="0.25">
      <c r="C256"/>
    </row>
    <row r="257" spans="3:3" x14ac:dyDescent="0.25">
      <c r="C257"/>
    </row>
    <row r="258" spans="3:3" x14ac:dyDescent="0.25">
      <c r="C258"/>
    </row>
    <row r="259" spans="3:3" x14ac:dyDescent="0.25">
      <c r="C259"/>
    </row>
    <row r="260" spans="3:3" x14ac:dyDescent="0.25">
      <c r="C260"/>
    </row>
    <row r="261" spans="3:3" x14ac:dyDescent="0.25">
      <c r="C261"/>
    </row>
    <row r="262" spans="3:3" x14ac:dyDescent="0.25">
      <c r="C262"/>
    </row>
    <row r="263" spans="3:3" x14ac:dyDescent="0.25">
      <c r="C263"/>
    </row>
    <row r="264" spans="3:3" x14ac:dyDescent="0.25">
      <c r="C264"/>
    </row>
    <row r="265" spans="3:3" x14ac:dyDescent="0.25">
      <c r="C265"/>
    </row>
    <row r="266" spans="3:3" x14ac:dyDescent="0.25">
      <c r="C266"/>
    </row>
    <row r="267" spans="3:3" x14ac:dyDescent="0.25">
      <c r="C267"/>
    </row>
    <row r="268" spans="3:3" x14ac:dyDescent="0.25">
      <c r="C268"/>
    </row>
    <row r="269" spans="3:3" x14ac:dyDescent="0.25">
      <c r="C269"/>
    </row>
    <row r="270" spans="3:3" x14ac:dyDescent="0.25">
      <c r="C270"/>
    </row>
    <row r="271" spans="3:3" x14ac:dyDescent="0.25">
      <c r="C271"/>
    </row>
    <row r="272" spans="3:3" x14ac:dyDescent="0.25">
      <c r="C272"/>
    </row>
    <row r="273" spans="3:3" x14ac:dyDescent="0.25">
      <c r="C273"/>
    </row>
    <row r="274" spans="3:3" x14ac:dyDescent="0.25">
      <c r="C274"/>
    </row>
    <row r="275" spans="3:3" x14ac:dyDescent="0.25">
      <c r="C275"/>
    </row>
    <row r="276" spans="3:3" x14ac:dyDescent="0.25">
      <c r="C276"/>
    </row>
    <row r="277" spans="3:3" x14ac:dyDescent="0.25">
      <c r="C277"/>
    </row>
    <row r="278" spans="3:3" x14ac:dyDescent="0.25">
      <c r="C278"/>
    </row>
    <row r="279" spans="3:3" x14ac:dyDescent="0.25">
      <c r="C279"/>
    </row>
    <row r="280" spans="3:3" x14ac:dyDescent="0.25">
      <c r="C280"/>
    </row>
    <row r="281" spans="3:3" x14ac:dyDescent="0.25">
      <c r="C281"/>
    </row>
    <row r="282" spans="3:3" x14ac:dyDescent="0.25">
      <c r="C282"/>
    </row>
    <row r="283" spans="3:3" x14ac:dyDescent="0.25">
      <c r="C283"/>
    </row>
    <row r="284" spans="3:3" x14ac:dyDescent="0.25">
      <c r="C284"/>
    </row>
    <row r="285" spans="3:3" x14ac:dyDescent="0.25">
      <c r="C285"/>
    </row>
    <row r="286" spans="3:3" x14ac:dyDescent="0.25">
      <c r="C286"/>
    </row>
    <row r="287" spans="3:3" x14ac:dyDescent="0.25">
      <c r="C287"/>
    </row>
    <row r="288" spans="3:3" x14ac:dyDescent="0.25">
      <c r="C288"/>
    </row>
    <row r="289" spans="3:3" x14ac:dyDescent="0.25">
      <c r="C289"/>
    </row>
    <row r="290" spans="3:3" x14ac:dyDescent="0.25">
      <c r="C290"/>
    </row>
    <row r="291" spans="3:3" x14ac:dyDescent="0.25">
      <c r="C291"/>
    </row>
    <row r="292" spans="3:3" x14ac:dyDescent="0.25">
      <c r="C292"/>
    </row>
    <row r="293" spans="3:3" x14ac:dyDescent="0.25">
      <c r="C293"/>
    </row>
    <row r="294" spans="3:3" x14ac:dyDescent="0.25">
      <c r="C294"/>
    </row>
    <row r="295" spans="3:3" x14ac:dyDescent="0.25">
      <c r="C295"/>
    </row>
    <row r="296" spans="3:3" x14ac:dyDescent="0.25">
      <c r="C296"/>
    </row>
    <row r="297" spans="3:3" x14ac:dyDescent="0.25">
      <c r="C297"/>
    </row>
    <row r="298" spans="3:3" x14ac:dyDescent="0.25">
      <c r="C298"/>
    </row>
    <row r="299" spans="3:3" x14ac:dyDescent="0.25">
      <c r="C299"/>
    </row>
    <row r="300" spans="3:3" x14ac:dyDescent="0.25">
      <c r="C300"/>
    </row>
    <row r="301" spans="3:3" x14ac:dyDescent="0.25">
      <c r="C301"/>
    </row>
    <row r="302" spans="3:3" x14ac:dyDescent="0.25">
      <c r="C302"/>
    </row>
    <row r="303" spans="3:3" x14ac:dyDescent="0.25">
      <c r="C303"/>
    </row>
    <row r="304" spans="3:3" x14ac:dyDescent="0.25">
      <c r="C304"/>
    </row>
    <row r="305" spans="3:3" x14ac:dyDescent="0.25">
      <c r="C305"/>
    </row>
    <row r="306" spans="3:3" x14ac:dyDescent="0.25">
      <c r="C306"/>
    </row>
    <row r="307" spans="3:3" x14ac:dyDescent="0.25">
      <c r="C307"/>
    </row>
    <row r="308" spans="3:3" x14ac:dyDescent="0.25">
      <c r="C308"/>
    </row>
    <row r="309" spans="3:3" x14ac:dyDescent="0.25">
      <c r="C309"/>
    </row>
    <row r="310" spans="3:3" x14ac:dyDescent="0.25">
      <c r="C310"/>
    </row>
    <row r="311" spans="3:3" x14ac:dyDescent="0.25">
      <c r="C311"/>
    </row>
    <row r="312" spans="3:3" x14ac:dyDescent="0.25">
      <c r="C312"/>
    </row>
    <row r="313" spans="3:3" x14ac:dyDescent="0.25">
      <c r="C313"/>
    </row>
    <row r="314" spans="3:3" x14ac:dyDescent="0.25">
      <c r="C314"/>
    </row>
    <row r="315" spans="3:3" x14ac:dyDescent="0.25">
      <c r="C315"/>
    </row>
    <row r="316" spans="3:3" x14ac:dyDescent="0.25">
      <c r="C316"/>
    </row>
    <row r="317" spans="3:3" x14ac:dyDescent="0.25">
      <c r="C317"/>
    </row>
    <row r="318" spans="3:3" x14ac:dyDescent="0.25">
      <c r="C318"/>
    </row>
    <row r="319" spans="3:3" x14ac:dyDescent="0.25">
      <c r="C319"/>
    </row>
    <row r="320" spans="3:3" x14ac:dyDescent="0.25">
      <c r="C320"/>
    </row>
    <row r="321" spans="3:3" x14ac:dyDescent="0.25">
      <c r="C321"/>
    </row>
    <row r="322" spans="3:3" x14ac:dyDescent="0.25">
      <c r="C322"/>
    </row>
    <row r="323" spans="3:3" x14ac:dyDescent="0.25">
      <c r="C323"/>
    </row>
    <row r="324" spans="3:3" x14ac:dyDescent="0.25">
      <c r="C324"/>
    </row>
    <row r="325" spans="3:3" x14ac:dyDescent="0.25">
      <c r="C325"/>
    </row>
    <row r="326" spans="3:3" x14ac:dyDescent="0.25">
      <c r="C326"/>
    </row>
    <row r="327" spans="3:3" x14ac:dyDescent="0.25">
      <c r="C327"/>
    </row>
    <row r="328" spans="3:3" x14ac:dyDescent="0.25">
      <c r="C328"/>
    </row>
    <row r="329" spans="3:3" x14ac:dyDescent="0.25">
      <c r="C329"/>
    </row>
    <row r="330" spans="3:3" x14ac:dyDescent="0.25">
      <c r="C330"/>
    </row>
    <row r="331" spans="3:3" x14ac:dyDescent="0.25">
      <c r="C331"/>
    </row>
    <row r="332" spans="3:3" x14ac:dyDescent="0.25">
      <c r="C332"/>
    </row>
    <row r="333" spans="3:3" x14ac:dyDescent="0.25">
      <c r="C333"/>
    </row>
    <row r="334" spans="3:3" x14ac:dyDescent="0.25">
      <c r="C334"/>
    </row>
    <row r="335" spans="3:3" x14ac:dyDescent="0.25">
      <c r="C335"/>
    </row>
    <row r="336" spans="3:3" x14ac:dyDescent="0.25">
      <c r="C336"/>
    </row>
    <row r="337" spans="3:3" x14ac:dyDescent="0.25">
      <c r="C337"/>
    </row>
    <row r="338" spans="3:3" x14ac:dyDescent="0.25">
      <c r="C338"/>
    </row>
    <row r="339" spans="3:3" x14ac:dyDescent="0.25">
      <c r="C339"/>
    </row>
    <row r="340" spans="3:3" x14ac:dyDescent="0.25">
      <c r="C340"/>
    </row>
    <row r="341" spans="3:3" x14ac:dyDescent="0.25">
      <c r="C341"/>
    </row>
    <row r="342" spans="3:3" x14ac:dyDescent="0.25">
      <c r="C342"/>
    </row>
    <row r="343" spans="3:3" x14ac:dyDescent="0.25">
      <c r="C343"/>
    </row>
    <row r="344" spans="3:3" x14ac:dyDescent="0.25">
      <c r="C344"/>
    </row>
    <row r="345" spans="3:3" x14ac:dyDescent="0.25">
      <c r="C345"/>
    </row>
    <row r="346" spans="3:3" x14ac:dyDescent="0.25">
      <c r="C346"/>
    </row>
    <row r="347" spans="3:3" x14ac:dyDescent="0.25">
      <c r="C347"/>
    </row>
    <row r="348" spans="3:3" x14ac:dyDescent="0.25">
      <c r="C348"/>
    </row>
    <row r="349" spans="3:3" x14ac:dyDescent="0.25">
      <c r="C349"/>
    </row>
    <row r="350" spans="3:3" x14ac:dyDescent="0.25">
      <c r="C350"/>
    </row>
    <row r="351" spans="3:3" x14ac:dyDescent="0.25">
      <c r="C351"/>
    </row>
    <row r="352" spans="3:3" x14ac:dyDescent="0.25">
      <c r="C352"/>
    </row>
    <row r="353" spans="3:3" x14ac:dyDescent="0.25">
      <c r="C353"/>
    </row>
    <row r="354" spans="3:3" x14ac:dyDescent="0.25">
      <c r="C354"/>
    </row>
    <row r="355" spans="3:3" x14ac:dyDescent="0.25">
      <c r="C355"/>
    </row>
    <row r="356" spans="3:3" x14ac:dyDescent="0.25">
      <c r="C356"/>
    </row>
    <row r="357" spans="3:3" x14ac:dyDescent="0.25">
      <c r="C357"/>
    </row>
    <row r="358" spans="3:3" x14ac:dyDescent="0.25">
      <c r="C358"/>
    </row>
    <row r="359" spans="3:3" x14ac:dyDescent="0.25">
      <c r="C359"/>
    </row>
    <row r="360" spans="3:3" x14ac:dyDescent="0.25">
      <c r="C360"/>
    </row>
    <row r="361" spans="3:3" x14ac:dyDescent="0.25">
      <c r="C361"/>
    </row>
    <row r="362" spans="3:3" x14ac:dyDescent="0.25">
      <c r="C362"/>
    </row>
    <row r="363" spans="3:3" x14ac:dyDescent="0.25">
      <c r="C363"/>
    </row>
    <row r="364" spans="3:3" x14ac:dyDescent="0.25">
      <c r="C364"/>
    </row>
    <row r="365" spans="3:3" x14ac:dyDescent="0.25">
      <c r="C365"/>
    </row>
    <row r="366" spans="3:3" x14ac:dyDescent="0.25">
      <c r="C366"/>
    </row>
    <row r="367" spans="3:3" x14ac:dyDescent="0.25">
      <c r="C367"/>
    </row>
    <row r="368" spans="3:3" x14ac:dyDescent="0.25">
      <c r="C368"/>
    </row>
    <row r="369" spans="3:3" x14ac:dyDescent="0.25">
      <c r="C369"/>
    </row>
    <row r="370" spans="3:3" x14ac:dyDescent="0.25">
      <c r="C370"/>
    </row>
    <row r="371" spans="3:3" x14ac:dyDescent="0.25">
      <c r="C371"/>
    </row>
    <row r="372" spans="3:3" x14ac:dyDescent="0.25">
      <c r="C372"/>
    </row>
    <row r="373" spans="3:3" x14ac:dyDescent="0.25">
      <c r="C373"/>
    </row>
    <row r="374" spans="3:3" x14ac:dyDescent="0.25">
      <c r="C374"/>
    </row>
    <row r="375" spans="3:3" x14ac:dyDescent="0.25">
      <c r="C375"/>
    </row>
    <row r="376" spans="3:3" x14ac:dyDescent="0.25">
      <c r="C376"/>
    </row>
    <row r="377" spans="3:3" x14ac:dyDescent="0.25">
      <c r="C377"/>
    </row>
    <row r="378" spans="3:3" x14ac:dyDescent="0.25">
      <c r="C378"/>
    </row>
    <row r="379" spans="3:3" x14ac:dyDescent="0.25">
      <c r="C379"/>
    </row>
    <row r="380" spans="3:3" x14ac:dyDescent="0.25">
      <c r="C380"/>
    </row>
    <row r="381" spans="3:3" x14ac:dyDescent="0.25">
      <c r="C381"/>
    </row>
    <row r="382" spans="3:3" x14ac:dyDescent="0.25">
      <c r="C382"/>
    </row>
    <row r="383" spans="3:3" x14ac:dyDescent="0.25">
      <c r="C383"/>
    </row>
    <row r="384" spans="3:3" x14ac:dyDescent="0.25">
      <c r="C384"/>
    </row>
    <row r="385" spans="3:3" x14ac:dyDescent="0.25">
      <c r="C385"/>
    </row>
    <row r="386" spans="3:3" x14ac:dyDescent="0.25">
      <c r="C386"/>
    </row>
    <row r="387" spans="3:3" x14ac:dyDescent="0.25">
      <c r="C387"/>
    </row>
    <row r="388" spans="3:3" x14ac:dyDescent="0.25">
      <c r="C388"/>
    </row>
    <row r="389" spans="3:3" x14ac:dyDescent="0.25">
      <c r="C389"/>
    </row>
    <row r="390" spans="3:3" x14ac:dyDescent="0.25">
      <c r="C390"/>
    </row>
    <row r="391" spans="3:3" x14ac:dyDescent="0.25">
      <c r="C391"/>
    </row>
    <row r="392" spans="3:3" x14ac:dyDescent="0.25">
      <c r="C392"/>
    </row>
    <row r="393" spans="3:3" x14ac:dyDescent="0.25">
      <c r="C393"/>
    </row>
    <row r="394" spans="3:3" x14ac:dyDescent="0.25">
      <c r="C394"/>
    </row>
    <row r="395" spans="3:3" x14ac:dyDescent="0.25">
      <c r="C395"/>
    </row>
    <row r="396" spans="3:3" x14ac:dyDescent="0.25">
      <c r="C396"/>
    </row>
    <row r="397" spans="3:3" x14ac:dyDescent="0.25">
      <c r="C397"/>
    </row>
    <row r="398" spans="3:3" x14ac:dyDescent="0.25">
      <c r="C398"/>
    </row>
    <row r="399" spans="3:3" x14ac:dyDescent="0.25">
      <c r="C399"/>
    </row>
    <row r="400" spans="3:3" x14ac:dyDescent="0.25">
      <c r="C400"/>
    </row>
    <row r="401" spans="3:3" x14ac:dyDescent="0.25">
      <c r="C401"/>
    </row>
    <row r="402" spans="3:3" x14ac:dyDescent="0.25">
      <c r="C402"/>
    </row>
    <row r="403" spans="3:3" x14ac:dyDescent="0.25">
      <c r="C403"/>
    </row>
    <row r="404" spans="3:3" x14ac:dyDescent="0.25">
      <c r="C404"/>
    </row>
    <row r="405" spans="3:3" x14ac:dyDescent="0.25">
      <c r="C405"/>
    </row>
    <row r="406" spans="3:3" x14ac:dyDescent="0.25">
      <c r="C406"/>
    </row>
    <row r="407" spans="3:3" x14ac:dyDescent="0.25">
      <c r="C407"/>
    </row>
    <row r="408" spans="3:3" x14ac:dyDescent="0.25">
      <c r="C408"/>
    </row>
    <row r="409" spans="3:3" x14ac:dyDescent="0.25">
      <c r="C409"/>
    </row>
    <row r="410" spans="3:3" x14ac:dyDescent="0.25">
      <c r="C410"/>
    </row>
    <row r="411" spans="3:3" x14ac:dyDescent="0.25">
      <c r="C411"/>
    </row>
    <row r="412" spans="3:3" x14ac:dyDescent="0.25">
      <c r="C412"/>
    </row>
    <row r="413" spans="3:3" x14ac:dyDescent="0.25">
      <c r="C413"/>
    </row>
    <row r="414" spans="3:3" x14ac:dyDescent="0.25">
      <c r="C414"/>
    </row>
    <row r="415" spans="3:3" x14ac:dyDescent="0.25">
      <c r="C415"/>
    </row>
    <row r="416" spans="3:3" x14ac:dyDescent="0.25">
      <c r="C416"/>
    </row>
    <row r="417" spans="3:3" x14ac:dyDescent="0.25">
      <c r="C417"/>
    </row>
    <row r="418" spans="3:3" x14ac:dyDescent="0.25">
      <c r="C418"/>
    </row>
    <row r="419" spans="3:3" x14ac:dyDescent="0.25">
      <c r="C419"/>
    </row>
    <row r="420" spans="3:3" x14ac:dyDescent="0.25">
      <c r="C420"/>
    </row>
    <row r="421" spans="3:3" x14ac:dyDescent="0.25">
      <c r="C421"/>
    </row>
    <row r="422" spans="3:3" x14ac:dyDescent="0.25">
      <c r="C422"/>
    </row>
    <row r="423" spans="3:3" x14ac:dyDescent="0.25">
      <c r="C423"/>
    </row>
    <row r="424" spans="3:3" x14ac:dyDescent="0.25">
      <c r="C424"/>
    </row>
    <row r="425" spans="3:3" x14ac:dyDescent="0.25">
      <c r="C425"/>
    </row>
    <row r="426" spans="3:3" x14ac:dyDescent="0.25">
      <c r="C426"/>
    </row>
    <row r="427" spans="3:3" x14ac:dyDescent="0.25">
      <c r="C427"/>
    </row>
    <row r="428" spans="3:3" x14ac:dyDescent="0.25">
      <c r="C428"/>
    </row>
    <row r="429" spans="3:3" x14ac:dyDescent="0.25">
      <c r="C429"/>
    </row>
    <row r="430" spans="3:3" x14ac:dyDescent="0.25">
      <c r="C430"/>
    </row>
    <row r="431" spans="3:3" x14ac:dyDescent="0.25">
      <c r="C431"/>
    </row>
    <row r="432" spans="3:3" x14ac:dyDescent="0.25">
      <c r="C432"/>
    </row>
    <row r="433" spans="3:3" x14ac:dyDescent="0.25">
      <c r="C433"/>
    </row>
    <row r="434" spans="3:3" x14ac:dyDescent="0.25">
      <c r="C434"/>
    </row>
    <row r="435" spans="3:3" x14ac:dyDescent="0.25">
      <c r="C435"/>
    </row>
    <row r="436" spans="3:3" x14ac:dyDescent="0.25">
      <c r="C436"/>
    </row>
    <row r="437" spans="3:3" x14ac:dyDescent="0.25">
      <c r="C437"/>
    </row>
    <row r="438" spans="3:3" x14ac:dyDescent="0.25">
      <c r="C438"/>
    </row>
    <row r="439" spans="3:3" x14ac:dyDescent="0.25">
      <c r="C439"/>
    </row>
    <row r="440" spans="3:3" x14ac:dyDescent="0.25">
      <c r="C440"/>
    </row>
    <row r="441" spans="3:3" x14ac:dyDescent="0.25">
      <c r="C441"/>
    </row>
    <row r="442" spans="3:3" x14ac:dyDescent="0.25">
      <c r="C442"/>
    </row>
    <row r="443" spans="3:3" x14ac:dyDescent="0.25">
      <c r="C443"/>
    </row>
    <row r="444" spans="3:3" x14ac:dyDescent="0.25">
      <c r="C444"/>
    </row>
    <row r="445" spans="3:3" x14ac:dyDescent="0.25">
      <c r="C445"/>
    </row>
    <row r="446" spans="3:3" x14ac:dyDescent="0.25">
      <c r="C446"/>
    </row>
    <row r="447" spans="3:3" x14ac:dyDescent="0.25">
      <c r="C447"/>
    </row>
    <row r="448" spans="3:3" x14ac:dyDescent="0.25">
      <c r="C448"/>
    </row>
    <row r="449" spans="3:3" x14ac:dyDescent="0.25">
      <c r="C449"/>
    </row>
    <row r="450" spans="3:3" x14ac:dyDescent="0.25">
      <c r="C450"/>
    </row>
    <row r="451" spans="3:3" x14ac:dyDescent="0.25">
      <c r="C451"/>
    </row>
    <row r="452" spans="3:3" x14ac:dyDescent="0.25">
      <c r="C452"/>
    </row>
    <row r="453" spans="3:3" x14ac:dyDescent="0.25">
      <c r="C453"/>
    </row>
    <row r="454" spans="3:3" x14ac:dyDescent="0.25">
      <c r="C454"/>
    </row>
    <row r="455" spans="3:3" x14ac:dyDescent="0.25">
      <c r="C455"/>
    </row>
    <row r="456" spans="3:3" x14ac:dyDescent="0.25">
      <c r="C456"/>
    </row>
    <row r="457" spans="3:3" x14ac:dyDescent="0.25">
      <c r="C457"/>
    </row>
    <row r="458" spans="3:3" x14ac:dyDescent="0.25">
      <c r="C458"/>
    </row>
    <row r="459" spans="3:3" x14ac:dyDescent="0.25">
      <c r="C459"/>
    </row>
    <row r="460" spans="3:3" x14ac:dyDescent="0.25">
      <c r="C460"/>
    </row>
    <row r="461" spans="3:3" x14ac:dyDescent="0.25">
      <c r="C461"/>
    </row>
    <row r="462" spans="3:3" x14ac:dyDescent="0.25">
      <c r="C462"/>
    </row>
    <row r="463" spans="3:3" x14ac:dyDescent="0.25">
      <c r="C463"/>
    </row>
    <row r="464" spans="3:3" x14ac:dyDescent="0.25">
      <c r="C464"/>
    </row>
    <row r="465" spans="3:3" x14ac:dyDescent="0.25">
      <c r="C465"/>
    </row>
    <row r="466" spans="3:3" x14ac:dyDescent="0.25">
      <c r="C466"/>
    </row>
    <row r="467" spans="3:3" x14ac:dyDescent="0.25">
      <c r="C467"/>
    </row>
    <row r="468" spans="3:3" x14ac:dyDescent="0.25">
      <c r="C468"/>
    </row>
    <row r="469" spans="3:3" x14ac:dyDescent="0.25">
      <c r="C469"/>
    </row>
    <row r="470" spans="3:3" x14ac:dyDescent="0.25">
      <c r="C470"/>
    </row>
    <row r="471" spans="3:3" x14ac:dyDescent="0.25">
      <c r="C471"/>
    </row>
    <row r="472" spans="3:3" x14ac:dyDescent="0.25">
      <c r="C472"/>
    </row>
    <row r="473" spans="3:3" x14ac:dyDescent="0.25">
      <c r="C473"/>
    </row>
    <row r="474" spans="3:3" x14ac:dyDescent="0.25">
      <c r="C474"/>
    </row>
    <row r="475" spans="3:3" x14ac:dyDescent="0.25">
      <c r="C475"/>
    </row>
    <row r="476" spans="3:3" x14ac:dyDescent="0.25">
      <c r="C476"/>
    </row>
    <row r="477" spans="3:3" x14ac:dyDescent="0.25">
      <c r="C477"/>
    </row>
    <row r="478" spans="3:3" x14ac:dyDescent="0.25">
      <c r="C478"/>
    </row>
    <row r="479" spans="3:3" x14ac:dyDescent="0.25">
      <c r="C479"/>
    </row>
    <row r="480" spans="3:3" x14ac:dyDescent="0.25">
      <c r="C480"/>
    </row>
    <row r="481" spans="3:3" x14ac:dyDescent="0.25">
      <c r="C481"/>
    </row>
    <row r="482" spans="3:3" x14ac:dyDescent="0.25">
      <c r="C482"/>
    </row>
    <row r="483" spans="3:3" x14ac:dyDescent="0.25">
      <c r="C483"/>
    </row>
    <row r="484" spans="3:3" x14ac:dyDescent="0.25">
      <c r="C484"/>
    </row>
    <row r="485" spans="3:3" x14ac:dyDescent="0.25">
      <c r="C485"/>
    </row>
    <row r="486" spans="3:3" x14ac:dyDescent="0.25">
      <c r="C486"/>
    </row>
    <row r="487" spans="3:3" x14ac:dyDescent="0.25">
      <c r="C487"/>
    </row>
    <row r="488" spans="3:3" x14ac:dyDescent="0.25">
      <c r="C488"/>
    </row>
    <row r="489" spans="3:3" x14ac:dyDescent="0.25">
      <c r="C489"/>
    </row>
    <row r="490" spans="3:3" x14ac:dyDescent="0.25">
      <c r="C490"/>
    </row>
    <row r="491" spans="3:3" x14ac:dyDescent="0.25">
      <c r="C491"/>
    </row>
    <row r="492" spans="3:3" x14ac:dyDescent="0.25">
      <c r="C492"/>
    </row>
    <row r="493" spans="3:3" x14ac:dyDescent="0.25">
      <c r="C493"/>
    </row>
    <row r="494" spans="3:3" x14ac:dyDescent="0.25">
      <c r="C494"/>
    </row>
    <row r="495" spans="3:3" x14ac:dyDescent="0.25">
      <c r="C495"/>
    </row>
    <row r="496" spans="3:3" x14ac:dyDescent="0.25">
      <c r="C496"/>
    </row>
    <row r="497" spans="3:3" x14ac:dyDescent="0.25">
      <c r="C497"/>
    </row>
    <row r="498" spans="3:3" x14ac:dyDescent="0.25">
      <c r="C498"/>
    </row>
    <row r="499" spans="3:3" x14ac:dyDescent="0.25">
      <c r="C499"/>
    </row>
    <row r="500" spans="3:3" x14ac:dyDescent="0.25">
      <c r="C500"/>
    </row>
    <row r="501" spans="3:3" x14ac:dyDescent="0.25">
      <c r="C501"/>
    </row>
    <row r="502" spans="3:3" x14ac:dyDescent="0.25">
      <c r="C502"/>
    </row>
    <row r="503" spans="3:3" x14ac:dyDescent="0.25">
      <c r="C503"/>
    </row>
    <row r="504" spans="3:3" x14ac:dyDescent="0.25">
      <c r="C504"/>
    </row>
    <row r="505" spans="3:3" x14ac:dyDescent="0.25">
      <c r="C505"/>
    </row>
    <row r="506" spans="3:3" x14ac:dyDescent="0.25">
      <c r="C506"/>
    </row>
    <row r="507" spans="3:3" x14ac:dyDescent="0.25">
      <c r="C507"/>
    </row>
    <row r="508" spans="3:3" x14ac:dyDescent="0.25">
      <c r="C508"/>
    </row>
    <row r="509" spans="3:3" x14ac:dyDescent="0.25">
      <c r="C509"/>
    </row>
    <row r="510" spans="3:3" x14ac:dyDescent="0.25">
      <c r="C510"/>
    </row>
    <row r="511" spans="3:3" x14ac:dyDescent="0.25">
      <c r="C511"/>
    </row>
    <row r="512" spans="3:3" x14ac:dyDescent="0.25">
      <c r="C512"/>
    </row>
    <row r="513" spans="3:3" x14ac:dyDescent="0.25">
      <c r="C513"/>
    </row>
    <row r="514" spans="3:3" x14ac:dyDescent="0.25">
      <c r="C514"/>
    </row>
    <row r="515" spans="3:3" x14ac:dyDescent="0.25">
      <c r="C515"/>
    </row>
    <row r="516" spans="3:3" x14ac:dyDescent="0.25">
      <c r="C516"/>
    </row>
    <row r="517" spans="3:3" x14ac:dyDescent="0.25">
      <c r="C517"/>
    </row>
    <row r="518" spans="3:3" x14ac:dyDescent="0.25">
      <c r="C518"/>
    </row>
    <row r="519" spans="3:3" x14ac:dyDescent="0.25">
      <c r="C519"/>
    </row>
    <row r="520" spans="3:3" x14ac:dyDescent="0.25">
      <c r="C520"/>
    </row>
    <row r="521" spans="3:3" x14ac:dyDescent="0.25">
      <c r="C521"/>
    </row>
    <row r="522" spans="3:3" x14ac:dyDescent="0.25">
      <c r="C522"/>
    </row>
    <row r="523" spans="3:3" x14ac:dyDescent="0.25">
      <c r="C523"/>
    </row>
    <row r="524" spans="3:3" x14ac:dyDescent="0.25">
      <c r="C524"/>
    </row>
    <row r="525" spans="3:3" x14ac:dyDescent="0.25">
      <c r="C525"/>
    </row>
    <row r="526" spans="3:3" x14ac:dyDescent="0.25">
      <c r="C526"/>
    </row>
    <row r="527" spans="3:3" x14ac:dyDescent="0.25">
      <c r="C527"/>
    </row>
    <row r="528" spans="3:3" x14ac:dyDescent="0.25">
      <c r="C528"/>
    </row>
    <row r="529" spans="3:3" x14ac:dyDescent="0.25">
      <c r="C529"/>
    </row>
    <row r="530" spans="3:3" x14ac:dyDescent="0.25">
      <c r="C530"/>
    </row>
    <row r="531" spans="3:3" x14ac:dyDescent="0.25">
      <c r="C531"/>
    </row>
    <row r="532" spans="3:3" x14ac:dyDescent="0.25">
      <c r="C532"/>
    </row>
    <row r="533" spans="3:3" x14ac:dyDescent="0.25">
      <c r="C533"/>
    </row>
    <row r="534" spans="3:3" x14ac:dyDescent="0.25">
      <c r="C534"/>
    </row>
    <row r="535" spans="3:3" x14ac:dyDescent="0.25">
      <c r="C535"/>
    </row>
    <row r="536" spans="3:3" x14ac:dyDescent="0.25">
      <c r="C536"/>
    </row>
    <row r="537" spans="3:3" x14ac:dyDescent="0.25">
      <c r="C537"/>
    </row>
    <row r="538" spans="3:3" x14ac:dyDescent="0.25">
      <c r="C538"/>
    </row>
    <row r="539" spans="3:3" x14ac:dyDescent="0.25">
      <c r="C539"/>
    </row>
    <row r="540" spans="3:3" x14ac:dyDescent="0.25">
      <c r="C540"/>
    </row>
    <row r="541" spans="3:3" x14ac:dyDescent="0.25">
      <c r="C541"/>
    </row>
    <row r="542" spans="3:3" x14ac:dyDescent="0.25">
      <c r="C542"/>
    </row>
    <row r="543" spans="3:3" x14ac:dyDescent="0.25">
      <c r="C543"/>
    </row>
    <row r="544" spans="3:3" x14ac:dyDescent="0.25">
      <c r="C544"/>
    </row>
    <row r="545" spans="3:3" x14ac:dyDescent="0.25">
      <c r="C545"/>
    </row>
    <row r="546" spans="3:3" x14ac:dyDescent="0.25">
      <c r="C546"/>
    </row>
    <row r="547" spans="3:3" x14ac:dyDescent="0.25">
      <c r="C547"/>
    </row>
    <row r="548" spans="3:3" x14ac:dyDescent="0.25">
      <c r="C548"/>
    </row>
    <row r="549" spans="3:3" x14ac:dyDescent="0.25">
      <c r="C549"/>
    </row>
    <row r="550" spans="3:3" x14ac:dyDescent="0.25">
      <c r="C550"/>
    </row>
    <row r="551" spans="3:3" x14ac:dyDescent="0.25">
      <c r="C551"/>
    </row>
    <row r="552" spans="3:3" x14ac:dyDescent="0.25">
      <c r="C552"/>
    </row>
    <row r="553" spans="3:3" x14ac:dyDescent="0.25">
      <c r="C553"/>
    </row>
    <row r="554" spans="3:3" x14ac:dyDescent="0.25">
      <c r="C554"/>
    </row>
    <row r="555" spans="3:3" x14ac:dyDescent="0.25">
      <c r="C555"/>
    </row>
    <row r="556" spans="3:3" x14ac:dyDescent="0.25">
      <c r="C556"/>
    </row>
    <row r="557" spans="3:3" x14ac:dyDescent="0.25">
      <c r="C557"/>
    </row>
    <row r="558" spans="3:3" x14ac:dyDescent="0.25">
      <c r="C558"/>
    </row>
    <row r="559" spans="3:3" x14ac:dyDescent="0.25">
      <c r="C559"/>
    </row>
    <row r="560" spans="3:3" x14ac:dyDescent="0.25">
      <c r="C560"/>
    </row>
    <row r="561" spans="3:3" x14ac:dyDescent="0.25">
      <c r="C561"/>
    </row>
    <row r="562" spans="3:3" x14ac:dyDescent="0.25">
      <c r="C562"/>
    </row>
    <row r="563" spans="3:3" x14ac:dyDescent="0.25">
      <c r="C563"/>
    </row>
    <row r="564" spans="3:3" x14ac:dyDescent="0.25">
      <c r="C564"/>
    </row>
    <row r="565" spans="3:3" x14ac:dyDescent="0.25">
      <c r="C565"/>
    </row>
    <row r="566" spans="3:3" x14ac:dyDescent="0.25">
      <c r="C566"/>
    </row>
    <row r="567" spans="3:3" x14ac:dyDescent="0.25">
      <c r="C567"/>
    </row>
    <row r="568" spans="3:3" x14ac:dyDescent="0.25">
      <c r="C568"/>
    </row>
    <row r="569" spans="3:3" x14ac:dyDescent="0.25">
      <c r="C569"/>
    </row>
    <row r="570" spans="3:3" x14ac:dyDescent="0.25">
      <c r="C570"/>
    </row>
    <row r="571" spans="3:3" x14ac:dyDescent="0.25">
      <c r="C571"/>
    </row>
    <row r="572" spans="3:3" x14ac:dyDescent="0.25">
      <c r="C572"/>
    </row>
    <row r="573" spans="3:3" x14ac:dyDescent="0.25">
      <c r="C573"/>
    </row>
    <row r="574" spans="3:3" x14ac:dyDescent="0.25">
      <c r="C574"/>
    </row>
    <row r="575" spans="3:3" x14ac:dyDescent="0.25">
      <c r="C575"/>
    </row>
    <row r="576" spans="3:3" x14ac:dyDescent="0.25">
      <c r="C576"/>
    </row>
    <row r="577" spans="3:3" x14ac:dyDescent="0.25">
      <c r="C577"/>
    </row>
    <row r="578" spans="3:3" x14ac:dyDescent="0.25">
      <c r="C578"/>
    </row>
    <row r="579" spans="3:3" x14ac:dyDescent="0.25">
      <c r="C579"/>
    </row>
    <row r="580" spans="3:3" x14ac:dyDescent="0.25">
      <c r="C580"/>
    </row>
    <row r="581" spans="3:3" x14ac:dyDescent="0.25">
      <c r="C581"/>
    </row>
    <row r="582" spans="3:3" x14ac:dyDescent="0.25">
      <c r="C582"/>
    </row>
    <row r="583" spans="3:3" x14ac:dyDescent="0.25">
      <c r="C583"/>
    </row>
    <row r="584" spans="3:3" x14ac:dyDescent="0.25">
      <c r="C584"/>
    </row>
    <row r="585" spans="3:3" x14ac:dyDescent="0.25">
      <c r="C585"/>
    </row>
    <row r="586" spans="3:3" x14ac:dyDescent="0.25">
      <c r="C586"/>
    </row>
    <row r="587" spans="3:3" x14ac:dyDescent="0.25">
      <c r="C587"/>
    </row>
    <row r="588" spans="3:3" x14ac:dyDescent="0.25">
      <c r="C588"/>
    </row>
    <row r="589" spans="3:3" x14ac:dyDescent="0.25">
      <c r="C589"/>
    </row>
    <row r="590" spans="3:3" x14ac:dyDescent="0.25">
      <c r="C590"/>
    </row>
    <row r="591" spans="3:3" x14ac:dyDescent="0.25">
      <c r="C591"/>
    </row>
    <row r="592" spans="3:3" x14ac:dyDescent="0.25">
      <c r="C592"/>
    </row>
    <row r="593" spans="3:3" x14ac:dyDescent="0.25">
      <c r="C593"/>
    </row>
    <row r="594" spans="3:3" x14ac:dyDescent="0.25">
      <c r="C594"/>
    </row>
    <row r="595" spans="3:3" x14ac:dyDescent="0.25">
      <c r="C595"/>
    </row>
    <row r="596" spans="3:3" x14ac:dyDescent="0.25">
      <c r="C596"/>
    </row>
    <row r="597" spans="3:3" x14ac:dyDescent="0.25">
      <c r="C597"/>
    </row>
    <row r="598" spans="3:3" x14ac:dyDescent="0.25">
      <c r="C598"/>
    </row>
    <row r="599" spans="3:3" x14ac:dyDescent="0.25">
      <c r="C599"/>
    </row>
    <row r="600" spans="3:3" x14ac:dyDescent="0.25">
      <c r="C600"/>
    </row>
    <row r="601" spans="3:3" x14ac:dyDescent="0.25">
      <c r="C601"/>
    </row>
    <row r="602" spans="3:3" x14ac:dyDescent="0.25">
      <c r="C602"/>
    </row>
    <row r="603" spans="3:3" x14ac:dyDescent="0.25">
      <c r="C603"/>
    </row>
    <row r="604" spans="3:3" x14ac:dyDescent="0.25">
      <c r="C604"/>
    </row>
    <row r="605" spans="3:3" x14ac:dyDescent="0.25">
      <c r="C605"/>
    </row>
    <row r="606" spans="3:3" x14ac:dyDescent="0.25">
      <c r="C606"/>
    </row>
    <row r="607" spans="3:3" x14ac:dyDescent="0.25">
      <c r="C607"/>
    </row>
    <row r="608" spans="3:3" x14ac:dyDescent="0.25">
      <c r="C608"/>
    </row>
    <row r="609" spans="3:3" x14ac:dyDescent="0.25">
      <c r="C609"/>
    </row>
    <row r="610" spans="3:3" x14ac:dyDescent="0.25">
      <c r="C610"/>
    </row>
    <row r="611" spans="3:3" x14ac:dyDescent="0.25">
      <c r="C611"/>
    </row>
    <row r="612" spans="3:3" x14ac:dyDescent="0.25">
      <c r="C612"/>
    </row>
    <row r="613" spans="3:3" x14ac:dyDescent="0.25">
      <c r="C613"/>
    </row>
    <row r="614" spans="3:3" x14ac:dyDescent="0.25">
      <c r="C614"/>
    </row>
    <row r="615" spans="3:3" x14ac:dyDescent="0.25">
      <c r="C615"/>
    </row>
    <row r="616" spans="3:3" x14ac:dyDescent="0.25">
      <c r="C616"/>
    </row>
    <row r="617" spans="3:3" x14ac:dyDescent="0.25">
      <c r="C617"/>
    </row>
    <row r="618" spans="3:3" x14ac:dyDescent="0.25">
      <c r="C618"/>
    </row>
    <row r="619" spans="3:3" x14ac:dyDescent="0.25">
      <c r="C619"/>
    </row>
    <row r="620" spans="3:3" x14ac:dyDescent="0.25">
      <c r="C620"/>
    </row>
    <row r="621" spans="3:3" x14ac:dyDescent="0.25">
      <c r="C621"/>
    </row>
    <row r="622" spans="3:3" x14ac:dyDescent="0.25">
      <c r="C622"/>
    </row>
    <row r="623" spans="3:3" x14ac:dyDescent="0.25">
      <c r="C623"/>
    </row>
    <row r="624" spans="3:3" x14ac:dyDescent="0.25">
      <c r="C624"/>
    </row>
    <row r="625" spans="3:3" x14ac:dyDescent="0.25">
      <c r="C625"/>
    </row>
    <row r="626" spans="3:3" x14ac:dyDescent="0.25">
      <c r="C626"/>
    </row>
    <row r="627" spans="3:3" x14ac:dyDescent="0.25">
      <c r="C627"/>
    </row>
    <row r="628" spans="3:3" x14ac:dyDescent="0.25">
      <c r="C628"/>
    </row>
    <row r="629" spans="3:3" x14ac:dyDescent="0.25">
      <c r="C629"/>
    </row>
    <row r="630" spans="3:3" x14ac:dyDescent="0.25">
      <c r="C630"/>
    </row>
    <row r="631" spans="3:3" x14ac:dyDescent="0.25">
      <c r="C631"/>
    </row>
    <row r="632" spans="3:3" x14ac:dyDescent="0.25">
      <c r="C632"/>
    </row>
    <row r="633" spans="3:3" x14ac:dyDescent="0.25">
      <c r="C633"/>
    </row>
    <row r="634" spans="3:3" x14ac:dyDescent="0.25">
      <c r="C634"/>
    </row>
    <row r="635" spans="3:3" x14ac:dyDescent="0.25">
      <c r="C635"/>
    </row>
    <row r="636" spans="3:3" x14ac:dyDescent="0.25">
      <c r="C636"/>
    </row>
    <row r="637" spans="3:3" x14ac:dyDescent="0.25">
      <c r="C637"/>
    </row>
    <row r="638" spans="3:3" x14ac:dyDescent="0.25">
      <c r="C638"/>
    </row>
    <row r="639" spans="3:3" x14ac:dyDescent="0.25">
      <c r="C639"/>
    </row>
    <row r="640" spans="3:3" x14ac:dyDescent="0.25">
      <c r="C640"/>
    </row>
    <row r="641" spans="3:3" x14ac:dyDescent="0.25">
      <c r="C641"/>
    </row>
    <row r="642" spans="3:3" x14ac:dyDescent="0.25">
      <c r="C642"/>
    </row>
    <row r="643" spans="3:3" x14ac:dyDescent="0.25">
      <c r="C643"/>
    </row>
    <row r="644" spans="3:3" x14ac:dyDescent="0.25">
      <c r="C644"/>
    </row>
    <row r="645" spans="3:3" x14ac:dyDescent="0.25">
      <c r="C645"/>
    </row>
    <row r="646" spans="3:3" x14ac:dyDescent="0.25">
      <c r="C646"/>
    </row>
    <row r="647" spans="3:3" x14ac:dyDescent="0.25">
      <c r="C647"/>
    </row>
    <row r="648" spans="3:3" x14ac:dyDescent="0.25">
      <c r="C648"/>
    </row>
    <row r="649" spans="3:3" x14ac:dyDescent="0.25">
      <c r="C649"/>
    </row>
    <row r="650" spans="3:3" x14ac:dyDescent="0.25">
      <c r="C650"/>
    </row>
    <row r="651" spans="3:3" x14ac:dyDescent="0.25">
      <c r="C651"/>
    </row>
    <row r="652" spans="3:3" x14ac:dyDescent="0.25">
      <c r="C652"/>
    </row>
    <row r="653" spans="3:3" x14ac:dyDescent="0.25">
      <c r="C653"/>
    </row>
    <row r="654" spans="3:3" x14ac:dyDescent="0.25">
      <c r="C654"/>
    </row>
    <row r="655" spans="3:3" x14ac:dyDescent="0.25">
      <c r="C655"/>
    </row>
    <row r="656" spans="3:3" x14ac:dyDescent="0.25">
      <c r="C656"/>
    </row>
    <row r="657" spans="3:3" x14ac:dyDescent="0.25">
      <c r="C657"/>
    </row>
    <row r="658" spans="3:3" x14ac:dyDescent="0.25">
      <c r="C658"/>
    </row>
    <row r="659" spans="3:3" x14ac:dyDescent="0.25">
      <c r="C659"/>
    </row>
    <row r="660" spans="3:3" x14ac:dyDescent="0.25">
      <c r="C660"/>
    </row>
    <row r="661" spans="3:3" x14ac:dyDescent="0.25">
      <c r="C661"/>
    </row>
    <row r="662" spans="3:3" x14ac:dyDescent="0.25">
      <c r="C662"/>
    </row>
    <row r="663" spans="3:3" x14ac:dyDescent="0.25">
      <c r="C663"/>
    </row>
    <row r="664" spans="3:3" x14ac:dyDescent="0.25">
      <c r="C664"/>
    </row>
    <row r="665" spans="3:3" x14ac:dyDescent="0.25">
      <c r="C665"/>
    </row>
    <row r="666" spans="3:3" x14ac:dyDescent="0.25">
      <c r="C666"/>
    </row>
    <row r="667" spans="3:3" x14ac:dyDescent="0.25">
      <c r="C667"/>
    </row>
    <row r="668" spans="3:3" x14ac:dyDescent="0.25">
      <c r="C668"/>
    </row>
    <row r="669" spans="3:3" x14ac:dyDescent="0.25">
      <c r="C669"/>
    </row>
    <row r="670" spans="3:3" x14ac:dyDescent="0.25">
      <c r="C670"/>
    </row>
    <row r="671" spans="3:3" x14ac:dyDescent="0.25">
      <c r="C671"/>
    </row>
    <row r="672" spans="3:3" x14ac:dyDescent="0.25">
      <c r="C672"/>
    </row>
    <row r="673" spans="3:3" x14ac:dyDescent="0.25">
      <c r="C673"/>
    </row>
    <row r="674" spans="3:3" x14ac:dyDescent="0.25">
      <c r="C674"/>
    </row>
    <row r="675" spans="3:3" x14ac:dyDescent="0.25">
      <c r="C675"/>
    </row>
    <row r="676" spans="3:3" x14ac:dyDescent="0.25">
      <c r="C676"/>
    </row>
    <row r="677" spans="3:3" x14ac:dyDescent="0.25">
      <c r="C677"/>
    </row>
    <row r="678" spans="3:3" x14ac:dyDescent="0.25">
      <c r="C678"/>
    </row>
    <row r="679" spans="3:3" x14ac:dyDescent="0.25">
      <c r="C679"/>
    </row>
    <row r="680" spans="3:3" x14ac:dyDescent="0.25">
      <c r="C680"/>
    </row>
    <row r="681" spans="3:3" x14ac:dyDescent="0.25">
      <c r="C681"/>
    </row>
    <row r="682" spans="3:3" x14ac:dyDescent="0.25">
      <c r="C682"/>
    </row>
    <row r="683" spans="3:3" x14ac:dyDescent="0.25">
      <c r="C683"/>
    </row>
    <row r="684" spans="3:3" x14ac:dyDescent="0.25">
      <c r="C684"/>
    </row>
    <row r="685" spans="3:3" x14ac:dyDescent="0.25">
      <c r="C685"/>
    </row>
    <row r="686" spans="3:3" x14ac:dyDescent="0.25">
      <c r="C686"/>
    </row>
    <row r="687" spans="3:3" x14ac:dyDescent="0.25">
      <c r="C687"/>
    </row>
    <row r="688" spans="3:3" x14ac:dyDescent="0.25">
      <c r="C688"/>
    </row>
    <row r="689" spans="3:3" x14ac:dyDescent="0.25">
      <c r="C689"/>
    </row>
    <row r="690" spans="3:3" x14ac:dyDescent="0.25">
      <c r="C690"/>
    </row>
    <row r="691" spans="3:3" x14ac:dyDescent="0.25">
      <c r="C691"/>
    </row>
    <row r="692" spans="3:3" x14ac:dyDescent="0.25">
      <c r="C692"/>
    </row>
    <row r="693" spans="3:3" x14ac:dyDescent="0.25">
      <c r="C693"/>
    </row>
    <row r="694" spans="3:3" x14ac:dyDescent="0.25">
      <c r="C694"/>
    </row>
    <row r="695" spans="3:3" x14ac:dyDescent="0.25">
      <c r="C695"/>
    </row>
    <row r="696" spans="3:3" x14ac:dyDescent="0.25">
      <c r="C696"/>
    </row>
    <row r="697" spans="3:3" x14ac:dyDescent="0.25">
      <c r="C697"/>
    </row>
    <row r="698" spans="3:3" x14ac:dyDescent="0.25">
      <c r="C698"/>
    </row>
    <row r="699" spans="3:3" x14ac:dyDescent="0.25">
      <c r="C699"/>
    </row>
    <row r="700" spans="3:3" x14ac:dyDescent="0.25">
      <c r="C700"/>
    </row>
    <row r="701" spans="3:3" x14ac:dyDescent="0.25">
      <c r="C701"/>
    </row>
    <row r="702" spans="3:3" x14ac:dyDescent="0.25">
      <c r="C702"/>
    </row>
    <row r="703" spans="3:3" x14ac:dyDescent="0.25">
      <c r="C703"/>
    </row>
    <row r="704" spans="3:3" x14ac:dyDescent="0.25">
      <c r="C704"/>
    </row>
    <row r="705" spans="3:3" x14ac:dyDescent="0.25">
      <c r="C705"/>
    </row>
    <row r="706" spans="3:3" x14ac:dyDescent="0.25">
      <c r="C706"/>
    </row>
    <row r="707" spans="3:3" x14ac:dyDescent="0.25">
      <c r="C707"/>
    </row>
    <row r="708" spans="3:3" x14ac:dyDescent="0.25">
      <c r="C708"/>
    </row>
    <row r="709" spans="3:3" x14ac:dyDescent="0.25">
      <c r="C709"/>
    </row>
    <row r="710" spans="3:3" x14ac:dyDescent="0.25">
      <c r="C710"/>
    </row>
    <row r="711" spans="3:3" x14ac:dyDescent="0.25">
      <c r="C711"/>
    </row>
    <row r="712" spans="3:3" x14ac:dyDescent="0.25">
      <c r="C712"/>
    </row>
    <row r="713" spans="3:3" x14ac:dyDescent="0.25">
      <c r="C713"/>
    </row>
    <row r="714" spans="3:3" x14ac:dyDescent="0.25">
      <c r="C714"/>
    </row>
    <row r="715" spans="3:3" x14ac:dyDescent="0.25">
      <c r="C715"/>
    </row>
    <row r="716" spans="3:3" x14ac:dyDescent="0.25">
      <c r="C716"/>
    </row>
    <row r="717" spans="3:3" x14ac:dyDescent="0.25">
      <c r="C717"/>
    </row>
    <row r="718" spans="3:3" x14ac:dyDescent="0.25">
      <c r="C718"/>
    </row>
    <row r="719" spans="3:3" x14ac:dyDescent="0.25">
      <c r="C719"/>
    </row>
    <row r="720" spans="3:3" x14ac:dyDescent="0.25">
      <c r="C720"/>
    </row>
    <row r="721" spans="3:3" x14ac:dyDescent="0.25">
      <c r="C721"/>
    </row>
    <row r="722" spans="3:3" x14ac:dyDescent="0.25">
      <c r="C722"/>
    </row>
    <row r="723" spans="3:3" x14ac:dyDescent="0.25">
      <c r="C723"/>
    </row>
    <row r="724" spans="3:3" x14ac:dyDescent="0.25">
      <c r="C724"/>
    </row>
    <row r="725" spans="3:3" x14ac:dyDescent="0.25">
      <c r="C725"/>
    </row>
    <row r="726" spans="3:3" x14ac:dyDescent="0.25">
      <c r="C726"/>
    </row>
    <row r="727" spans="3:3" x14ac:dyDescent="0.25">
      <c r="C727"/>
    </row>
    <row r="728" spans="3:3" x14ac:dyDescent="0.25">
      <c r="C728"/>
    </row>
    <row r="729" spans="3:3" x14ac:dyDescent="0.25">
      <c r="C729"/>
    </row>
    <row r="730" spans="3:3" x14ac:dyDescent="0.25">
      <c r="C730"/>
    </row>
    <row r="731" spans="3:3" x14ac:dyDescent="0.25">
      <c r="C731"/>
    </row>
    <row r="732" spans="3:3" x14ac:dyDescent="0.25">
      <c r="C732"/>
    </row>
    <row r="733" spans="3:3" x14ac:dyDescent="0.25">
      <c r="C733"/>
    </row>
    <row r="734" spans="3:3" x14ac:dyDescent="0.25">
      <c r="C734"/>
    </row>
    <row r="735" spans="3:3" x14ac:dyDescent="0.25">
      <c r="C735"/>
    </row>
    <row r="736" spans="3:3" x14ac:dyDescent="0.25">
      <c r="C736"/>
    </row>
    <row r="737" spans="3:3" x14ac:dyDescent="0.25">
      <c r="C737"/>
    </row>
    <row r="738" spans="3:3" x14ac:dyDescent="0.25">
      <c r="C738"/>
    </row>
    <row r="739" spans="3:3" x14ac:dyDescent="0.25">
      <c r="C739"/>
    </row>
    <row r="740" spans="3:3" x14ac:dyDescent="0.25">
      <c r="C740"/>
    </row>
    <row r="741" spans="3:3" x14ac:dyDescent="0.25">
      <c r="C741"/>
    </row>
    <row r="742" spans="3:3" x14ac:dyDescent="0.25">
      <c r="C742"/>
    </row>
    <row r="743" spans="3:3" x14ac:dyDescent="0.25">
      <c r="C743"/>
    </row>
    <row r="744" spans="3:3" x14ac:dyDescent="0.25">
      <c r="C744"/>
    </row>
    <row r="745" spans="3:3" x14ac:dyDescent="0.25">
      <c r="C745"/>
    </row>
    <row r="746" spans="3:3" x14ac:dyDescent="0.25">
      <c r="C746"/>
    </row>
    <row r="747" spans="3:3" x14ac:dyDescent="0.25">
      <c r="C747"/>
    </row>
    <row r="748" spans="3:3" x14ac:dyDescent="0.25">
      <c r="C748"/>
    </row>
    <row r="749" spans="3:3" x14ac:dyDescent="0.25">
      <c r="C749"/>
    </row>
    <row r="750" spans="3:3" x14ac:dyDescent="0.25">
      <c r="C750"/>
    </row>
    <row r="751" spans="3:3" x14ac:dyDescent="0.25">
      <c r="C751"/>
    </row>
    <row r="752" spans="3:3" x14ac:dyDescent="0.25">
      <c r="C752"/>
    </row>
    <row r="753" spans="3:3" x14ac:dyDescent="0.25">
      <c r="C753"/>
    </row>
    <row r="754" spans="3:3" x14ac:dyDescent="0.25">
      <c r="C754"/>
    </row>
    <row r="755" spans="3:3" x14ac:dyDescent="0.25">
      <c r="C755"/>
    </row>
    <row r="756" spans="3:3" x14ac:dyDescent="0.25">
      <c r="C756"/>
    </row>
    <row r="757" spans="3:3" x14ac:dyDescent="0.25">
      <c r="C757"/>
    </row>
    <row r="758" spans="3:3" x14ac:dyDescent="0.25">
      <c r="C758"/>
    </row>
    <row r="759" spans="3:3" x14ac:dyDescent="0.25">
      <c r="C759"/>
    </row>
    <row r="760" spans="3:3" x14ac:dyDescent="0.25">
      <c r="C760"/>
    </row>
    <row r="761" spans="3:3" x14ac:dyDescent="0.25">
      <c r="C761"/>
    </row>
    <row r="762" spans="3:3" x14ac:dyDescent="0.25">
      <c r="C762"/>
    </row>
    <row r="763" spans="3:3" x14ac:dyDescent="0.25">
      <c r="C763"/>
    </row>
    <row r="764" spans="3:3" x14ac:dyDescent="0.25">
      <c r="C764"/>
    </row>
    <row r="765" spans="3:3" x14ac:dyDescent="0.25">
      <c r="C765"/>
    </row>
    <row r="766" spans="3:3" x14ac:dyDescent="0.25">
      <c r="C766"/>
    </row>
    <row r="767" spans="3:3" x14ac:dyDescent="0.25">
      <c r="C767"/>
    </row>
    <row r="768" spans="3:3" x14ac:dyDescent="0.25">
      <c r="C768"/>
    </row>
    <row r="769" spans="3:3" x14ac:dyDescent="0.25">
      <c r="C769"/>
    </row>
    <row r="770" spans="3:3" x14ac:dyDescent="0.25">
      <c r="C770"/>
    </row>
    <row r="771" spans="3:3" x14ac:dyDescent="0.25">
      <c r="C771"/>
    </row>
    <row r="772" spans="3:3" x14ac:dyDescent="0.25">
      <c r="C772"/>
    </row>
    <row r="773" spans="3:3" x14ac:dyDescent="0.25">
      <c r="C773"/>
    </row>
    <row r="774" spans="3:3" x14ac:dyDescent="0.25">
      <c r="C774"/>
    </row>
    <row r="775" spans="3:3" x14ac:dyDescent="0.25">
      <c r="C775"/>
    </row>
    <row r="776" spans="3:3" x14ac:dyDescent="0.25">
      <c r="C776"/>
    </row>
    <row r="777" spans="3:3" x14ac:dyDescent="0.25">
      <c r="C777"/>
    </row>
    <row r="778" spans="3:3" x14ac:dyDescent="0.25">
      <c r="C778"/>
    </row>
    <row r="779" spans="3:3" x14ac:dyDescent="0.25">
      <c r="C779"/>
    </row>
    <row r="780" spans="3:3" x14ac:dyDescent="0.25">
      <c r="C780"/>
    </row>
    <row r="781" spans="3:3" x14ac:dyDescent="0.25">
      <c r="C781"/>
    </row>
    <row r="782" spans="3:3" x14ac:dyDescent="0.25">
      <c r="C782"/>
    </row>
    <row r="783" spans="3:3" x14ac:dyDescent="0.25">
      <c r="C783"/>
    </row>
    <row r="784" spans="3:3" x14ac:dyDescent="0.25">
      <c r="C784"/>
    </row>
    <row r="785" spans="3:3" x14ac:dyDescent="0.25">
      <c r="C785"/>
    </row>
    <row r="786" spans="3:3" x14ac:dyDescent="0.25">
      <c r="C786"/>
    </row>
    <row r="787" spans="3:3" x14ac:dyDescent="0.25">
      <c r="C787"/>
    </row>
    <row r="788" spans="3:3" x14ac:dyDescent="0.25">
      <c r="C788"/>
    </row>
    <row r="789" spans="3:3" x14ac:dyDescent="0.25">
      <c r="C789"/>
    </row>
    <row r="790" spans="3:3" x14ac:dyDescent="0.25">
      <c r="C790"/>
    </row>
    <row r="791" spans="3:3" x14ac:dyDescent="0.25">
      <c r="C791"/>
    </row>
    <row r="792" spans="3:3" x14ac:dyDescent="0.25">
      <c r="C792"/>
    </row>
    <row r="793" spans="3:3" x14ac:dyDescent="0.25">
      <c r="C793"/>
    </row>
    <row r="794" spans="3:3" x14ac:dyDescent="0.25">
      <c r="C794"/>
    </row>
    <row r="795" spans="3:3" x14ac:dyDescent="0.25">
      <c r="C795"/>
    </row>
    <row r="796" spans="3:3" x14ac:dyDescent="0.25">
      <c r="C796"/>
    </row>
    <row r="797" spans="3:3" x14ac:dyDescent="0.25">
      <c r="C797"/>
    </row>
    <row r="798" spans="3:3" x14ac:dyDescent="0.25">
      <c r="C798"/>
    </row>
    <row r="799" spans="3:3" x14ac:dyDescent="0.25">
      <c r="C799"/>
    </row>
    <row r="800" spans="3:3" x14ac:dyDescent="0.25">
      <c r="C800"/>
    </row>
    <row r="801" spans="3:3" x14ac:dyDescent="0.25">
      <c r="C801"/>
    </row>
    <row r="802" spans="3:3" x14ac:dyDescent="0.25">
      <c r="C802"/>
    </row>
    <row r="803" spans="3:3" x14ac:dyDescent="0.25">
      <c r="C803"/>
    </row>
    <row r="804" spans="3:3" x14ac:dyDescent="0.25">
      <c r="C804"/>
    </row>
    <row r="805" spans="3:3" x14ac:dyDescent="0.25">
      <c r="C805"/>
    </row>
    <row r="806" spans="3:3" x14ac:dyDescent="0.25">
      <c r="C806"/>
    </row>
    <row r="807" spans="3:3" x14ac:dyDescent="0.25">
      <c r="C807"/>
    </row>
    <row r="808" spans="3:3" x14ac:dyDescent="0.25">
      <c r="C808"/>
    </row>
    <row r="809" spans="3:3" x14ac:dyDescent="0.25">
      <c r="C809"/>
    </row>
    <row r="810" spans="3:3" x14ac:dyDescent="0.25">
      <c r="C810"/>
    </row>
    <row r="811" spans="3:3" x14ac:dyDescent="0.25">
      <c r="C811"/>
    </row>
    <row r="812" spans="3:3" x14ac:dyDescent="0.25">
      <c r="C812"/>
    </row>
    <row r="813" spans="3:3" x14ac:dyDescent="0.25">
      <c r="C813"/>
    </row>
    <row r="814" spans="3:3" x14ac:dyDescent="0.25">
      <c r="C814"/>
    </row>
    <row r="815" spans="3:3" x14ac:dyDescent="0.25">
      <c r="C815"/>
    </row>
    <row r="816" spans="3:3" x14ac:dyDescent="0.25">
      <c r="C816"/>
    </row>
    <row r="817" spans="3:3" x14ac:dyDescent="0.25">
      <c r="C817"/>
    </row>
    <row r="818" spans="3:3" x14ac:dyDescent="0.25">
      <c r="C818"/>
    </row>
    <row r="819" spans="3:3" x14ac:dyDescent="0.25">
      <c r="C819"/>
    </row>
    <row r="820" spans="3:3" x14ac:dyDescent="0.25">
      <c r="C820"/>
    </row>
    <row r="821" spans="3:3" x14ac:dyDescent="0.25">
      <c r="C821"/>
    </row>
    <row r="822" spans="3:3" x14ac:dyDescent="0.25">
      <c r="C822"/>
    </row>
    <row r="823" spans="3:3" x14ac:dyDescent="0.25">
      <c r="C823"/>
    </row>
    <row r="824" spans="3:3" x14ac:dyDescent="0.25">
      <c r="C824"/>
    </row>
    <row r="825" spans="3:3" x14ac:dyDescent="0.25">
      <c r="C825"/>
    </row>
    <row r="826" spans="3:3" x14ac:dyDescent="0.25">
      <c r="C826"/>
    </row>
    <row r="827" spans="3:3" x14ac:dyDescent="0.25">
      <c r="C827"/>
    </row>
    <row r="828" spans="3:3" x14ac:dyDescent="0.25">
      <c r="C828"/>
    </row>
    <row r="829" spans="3:3" x14ac:dyDescent="0.25">
      <c r="C829"/>
    </row>
    <row r="830" spans="3:3" x14ac:dyDescent="0.25">
      <c r="C830"/>
    </row>
    <row r="831" spans="3:3" x14ac:dyDescent="0.25">
      <c r="C831"/>
    </row>
    <row r="832" spans="3:3" x14ac:dyDescent="0.25">
      <c r="C832"/>
    </row>
    <row r="833" spans="3:3" x14ac:dyDescent="0.25">
      <c r="C833"/>
    </row>
    <row r="834" spans="3:3" x14ac:dyDescent="0.25">
      <c r="C834"/>
    </row>
    <row r="835" spans="3:3" x14ac:dyDescent="0.25">
      <c r="C835"/>
    </row>
    <row r="836" spans="3:3" x14ac:dyDescent="0.25">
      <c r="C836"/>
    </row>
    <row r="837" spans="3:3" x14ac:dyDescent="0.25">
      <c r="C837"/>
    </row>
    <row r="838" spans="3:3" x14ac:dyDescent="0.25">
      <c r="C838"/>
    </row>
    <row r="839" spans="3:3" x14ac:dyDescent="0.25">
      <c r="C839"/>
    </row>
    <row r="840" spans="3:3" x14ac:dyDescent="0.25">
      <c r="C840"/>
    </row>
    <row r="841" spans="3:3" x14ac:dyDescent="0.25">
      <c r="C841"/>
    </row>
    <row r="842" spans="3:3" x14ac:dyDescent="0.25">
      <c r="C842"/>
    </row>
    <row r="843" spans="3:3" x14ac:dyDescent="0.25">
      <c r="C843"/>
    </row>
    <row r="844" spans="3:3" x14ac:dyDescent="0.25">
      <c r="C844"/>
    </row>
    <row r="845" spans="3:3" x14ac:dyDescent="0.25">
      <c r="C845"/>
    </row>
    <row r="846" spans="3:3" x14ac:dyDescent="0.25">
      <c r="C846"/>
    </row>
    <row r="847" spans="3:3" x14ac:dyDescent="0.25">
      <c r="C847"/>
    </row>
    <row r="848" spans="3:3" x14ac:dyDescent="0.25">
      <c r="C848"/>
    </row>
    <row r="849" spans="3:3" x14ac:dyDescent="0.25">
      <c r="C849"/>
    </row>
    <row r="850" spans="3:3" x14ac:dyDescent="0.25">
      <c r="C850"/>
    </row>
    <row r="851" spans="3:3" x14ac:dyDescent="0.25">
      <c r="C851"/>
    </row>
    <row r="852" spans="3:3" x14ac:dyDescent="0.25">
      <c r="C852"/>
    </row>
    <row r="853" spans="3:3" x14ac:dyDescent="0.25">
      <c r="C853"/>
    </row>
    <row r="854" spans="3:3" x14ac:dyDescent="0.25">
      <c r="C854"/>
    </row>
    <row r="855" spans="3:3" x14ac:dyDescent="0.25">
      <c r="C855"/>
    </row>
    <row r="856" spans="3:3" x14ac:dyDescent="0.25">
      <c r="C856"/>
    </row>
    <row r="857" spans="3:3" x14ac:dyDescent="0.25">
      <c r="C857"/>
    </row>
    <row r="858" spans="3:3" x14ac:dyDescent="0.25">
      <c r="C858"/>
    </row>
    <row r="859" spans="3:3" x14ac:dyDescent="0.25">
      <c r="C859"/>
    </row>
    <row r="860" spans="3:3" x14ac:dyDescent="0.25">
      <c r="C860"/>
    </row>
    <row r="861" spans="3:3" x14ac:dyDescent="0.25">
      <c r="C861"/>
    </row>
    <row r="862" spans="3:3" x14ac:dyDescent="0.25">
      <c r="C862"/>
    </row>
    <row r="863" spans="3:3" x14ac:dyDescent="0.25">
      <c r="C863"/>
    </row>
    <row r="864" spans="3:3" x14ac:dyDescent="0.25">
      <c r="C864"/>
    </row>
    <row r="865" spans="3:3" x14ac:dyDescent="0.25">
      <c r="C865"/>
    </row>
    <row r="866" spans="3:3" x14ac:dyDescent="0.25">
      <c r="C866"/>
    </row>
    <row r="867" spans="3:3" x14ac:dyDescent="0.25">
      <c r="C867"/>
    </row>
    <row r="868" spans="3:3" x14ac:dyDescent="0.25">
      <c r="C868"/>
    </row>
    <row r="869" spans="3:3" x14ac:dyDescent="0.25">
      <c r="C869"/>
    </row>
    <row r="870" spans="3:3" x14ac:dyDescent="0.25">
      <c r="C870"/>
    </row>
    <row r="871" spans="3:3" x14ac:dyDescent="0.25">
      <c r="C871"/>
    </row>
    <row r="872" spans="3:3" x14ac:dyDescent="0.25">
      <c r="C872"/>
    </row>
    <row r="873" spans="3:3" x14ac:dyDescent="0.25">
      <c r="C873"/>
    </row>
    <row r="874" spans="3:3" x14ac:dyDescent="0.25">
      <c r="C874"/>
    </row>
    <row r="875" spans="3:3" x14ac:dyDescent="0.25">
      <c r="C875"/>
    </row>
    <row r="876" spans="3:3" x14ac:dyDescent="0.25">
      <c r="C876"/>
    </row>
    <row r="877" spans="3:3" x14ac:dyDescent="0.25">
      <c r="C877"/>
    </row>
    <row r="878" spans="3:3" x14ac:dyDescent="0.25">
      <c r="C878"/>
    </row>
    <row r="879" spans="3:3" x14ac:dyDescent="0.25">
      <c r="C879"/>
    </row>
    <row r="880" spans="3:3" x14ac:dyDescent="0.25">
      <c r="C880"/>
    </row>
    <row r="881" spans="3:3" x14ac:dyDescent="0.25">
      <c r="C881"/>
    </row>
    <row r="882" spans="3:3" x14ac:dyDescent="0.25">
      <c r="C882"/>
    </row>
    <row r="883" spans="3:3" x14ac:dyDescent="0.25">
      <c r="C883"/>
    </row>
    <row r="884" spans="3:3" x14ac:dyDescent="0.25">
      <c r="C884"/>
    </row>
    <row r="885" spans="3:3" x14ac:dyDescent="0.25">
      <c r="C885"/>
    </row>
    <row r="886" spans="3:3" x14ac:dyDescent="0.25">
      <c r="C886"/>
    </row>
    <row r="887" spans="3:3" x14ac:dyDescent="0.25">
      <c r="C887"/>
    </row>
    <row r="888" spans="3:3" x14ac:dyDescent="0.25">
      <c r="C888"/>
    </row>
    <row r="889" spans="3:3" x14ac:dyDescent="0.25">
      <c r="C889"/>
    </row>
    <row r="890" spans="3:3" x14ac:dyDescent="0.25">
      <c r="C890"/>
    </row>
    <row r="891" spans="3:3" x14ac:dyDescent="0.25">
      <c r="C891"/>
    </row>
    <row r="892" spans="3:3" x14ac:dyDescent="0.25">
      <c r="C892"/>
    </row>
    <row r="893" spans="3:3" x14ac:dyDescent="0.25">
      <c r="C893"/>
    </row>
    <row r="894" spans="3:3" x14ac:dyDescent="0.25">
      <c r="C894"/>
    </row>
    <row r="895" spans="3:3" x14ac:dyDescent="0.25">
      <c r="C895"/>
    </row>
    <row r="896" spans="3:3" x14ac:dyDescent="0.25">
      <c r="C896"/>
    </row>
    <row r="897" spans="3:3" x14ac:dyDescent="0.25">
      <c r="C897"/>
    </row>
    <row r="898" spans="3:3" x14ac:dyDescent="0.25">
      <c r="C898"/>
    </row>
    <row r="899" spans="3:3" x14ac:dyDescent="0.25">
      <c r="C899"/>
    </row>
    <row r="900" spans="3:3" x14ac:dyDescent="0.25">
      <c r="C900"/>
    </row>
    <row r="901" spans="3:3" x14ac:dyDescent="0.25">
      <c r="C901"/>
    </row>
    <row r="902" spans="3:3" x14ac:dyDescent="0.25">
      <c r="C902"/>
    </row>
    <row r="903" spans="3:3" x14ac:dyDescent="0.25">
      <c r="C903"/>
    </row>
    <row r="904" spans="3:3" x14ac:dyDescent="0.25">
      <c r="C904"/>
    </row>
    <row r="905" spans="3:3" x14ac:dyDescent="0.25">
      <c r="C905"/>
    </row>
    <row r="906" spans="3:3" x14ac:dyDescent="0.25">
      <c r="C906"/>
    </row>
    <row r="907" spans="3:3" x14ac:dyDescent="0.25">
      <c r="C907"/>
    </row>
    <row r="908" spans="3:3" x14ac:dyDescent="0.25">
      <c r="C908"/>
    </row>
    <row r="909" spans="3:3" x14ac:dyDescent="0.25">
      <c r="C909"/>
    </row>
    <row r="910" spans="3:3" x14ac:dyDescent="0.25">
      <c r="C910"/>
    </row>
    <row r="911" spans="3:3" x14ac:dyDescent="0.25">
      <c r="C911"/>
    </row>
    <row r="912" spans="3:3" x14ac:dyDescent="0.25">
      <c r="C912"/>
    </row>
    <row r="913" spans="3:3" x14ac:dyDescent="0.25">
      <c r="C913"/>
    </row>
    <row r="914" spans="3:3" x14ac:dyDescent="0.25">
      <c r="C914"/>
    </row>
  </sheetData>
  <conditionalFormatting sqref="C1:C14 C915:C1048576">
    <cfRule type="expression" dxfId="0" priority="1">
      <formula>"ISBLANK(C2))"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26" sqref="S26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promet</vt:lpstr>
      <vt:lpstr>odseki</vt:lpstr>
      <vt:lpstr>graf_promet</vt:lpstr>
      <vt:lpstr>graf_prilivi</vt:lpstr>
      <vt:lpstr>graf_odlivi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2017-02-16T08:01:43Z</dcterms:created>
  <dcterms:modified xsi:type="dcterms:W3CDTF">2018-02-07T00:10:09Z</dcterms:modified>
</cp:coreProperties>
</file>